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40" yWindow="90" windowWidth="9720" windowHeight="7320" tabRatio="854"/>
  </bookViews>
  <sheets>
    <sheet name="ОпросныйЛистСЕНСОР-СМ" sheetId="53" r:id="rId1"/>
  </sheets>
  <definedNames>
    <definedName name="Name_Class">'ОпросныйЛистСЕНСОР-СМ'!$C$21</definedName>
    <definedName name="Name_Customer">'ОпросныйЛистСЕНСОР-СМ'!$D$64</definedName>
    <definedName name="Name_Object">'ОпросныйЛистСЕНСОР-СМ'!$C$19</definedName>
    <definedName name="Name_Persona">'ОпросныйЛистСЕНСОР-СМ'!$D$66</definedName>
    <definedName name="_xlnm.Print_Area" localSheetId="0">'ОпросныйЛистСЕНСОР-СМ'!$C$1:$AA$70</definedName>
  </definedNames>
  <calcPr calcId="145621"/>
</workbook>
</file>

<file path=xl/calcChain.xml><?xml version="1.0" encoding="utf-8"?>
<calcChain xmlns="http://schemas.openxmlformats.org/spreadsheetml/2006/main">
  <c r="G23" i="53" l="1"/>
  <c r="I9" i="53" s="1"/>
  <c r="C23" i="53" l="1"/>
  <c r="E25" i="53" l="1"/>
  <c r="AF105" i="53"/>
  <c r="AF106" i="53"/>
  <c r="AF107" i="53"/>
  <c r="AF108" i="53"/>
  <c r="AF104" i="53"/>
  <c r="S19" i="53" l="1"/>
  <c r="E42" i="53"/>
  <c r="Q23" i="53" s="1"/>
  <c r="E39" i="53"/>
  <c r="O23" i="53" s="1"/>
  <c r="Q17" i="53" s="1"/>
  <c r="E36" i="53"/>
  <c r="M23" i="53" s="1"/>
  <c r="O15" i="53" s="1"/>
  <c r="E33" i="53" l="1"/>
  <c r="K23" i="53" s="1"/>
  <c r="M13" i="53" s="1"/>
  <c r="E30" i="53"/>
  <c r="I23" i="53" s="1"/>
  <c r="K11" i="53" l="1"/>
  <c r="AF114" i="53"/>
  <c r="AF115" i="53"/>
  <c r="AF116" i="53"/>
  <c r="AF113" i="53"/>
  <c r="AF137" i="53" l="1"/>
  <c r="AF125" i="53"/>
  <c r="AF111" i="53"/>
  <c r="AF102" i="53"/>
  <c r="AF131" i="53"/>
  <c r="AF119" i="53"/>
  <c r="E23" i="53" l="1"/>
  <c r="D5" i="53" s="1"/>
  <c r="G7" i="53" l="1"/>
</calcChain>
</file>

<file path=xl/sharedStrings.xml><?xml version="1.0" encoding="utf-8"?>
<sst xmlns="http://schemas.openxmlformats.org/spreadsheetml/2006/main" count="39" uniqueCount="31">
  <si>
    <t>Да</t>
  </si>
  <si>
    <t>Нет</t>
  </si>
  <si>
    <t xml:space="preserve"> - символ не выбранного / недопустимого параметра</t>
  </si>
  <si>
    <t>#</t>
  </si>
  <si>
    <t>Дополнительные требования</t>
  </si>
  <si>
    <t>(должность, ФИО полностью, телефон, E-mail)</t>
  </si>
  <si>
    <t>Сведения о заказчике</t>
  </si>
  <si>
    <r>
      <t xml:space="preserve">Объект </t>
    </r>
    <r>
      <rPr>
        <b/>
        <sz val="8"/>
        <rFont val="Times New Roman"/>
        <family val="1"/>
        <charset val="204"/>
      </rPr>
      <t>*)</t>
    </r>
  </si>
  <si>
    <r>
      <t xml:space="preserve">Предприятие, организация </t>
    </r>
    <r>
      <rPr>
        <b/>
        <sz val="8"/>
        <rFont val="Times New Roman"/>
        <family val="1"/>
        <charset val="204"/>
      </rPr>
      <t>*)</t>
    </r>
  </si>
  <si>
    <r>
      <t xml:space="preserve">Руководитель, ответственное лицо </t>
    </r>
    <r>
      <rPr>
        <b/>
        <sz val="8"/>
        <rFont val="Times New Roman"/>
        <family val="1"/>
        <charset val="204"/>
      </rPr>
      <t>*)</t>
    </r>
  </si>
  <si>
    <t>*) - поля, обязательные для заполнения</t>
  </si>
  <si>
    <t>Код заказа:</t>
  </si>
  <si>
    <t>Класс напряжения, кВ *)</t>
  </si>
  <si>
    <t>Адрес доставки, если требуется</t>
  </si>
  <si>
    <t>Панель HMI</t>
  </si>
  <si>
    <r>
      <t>Контроль суммарного тока нагрузки (</t>
    </r>
    <r>
      <rPr>
        <b/>
        <u/>
        <sz val="12"/>
        <color indexed="12"/>
        <rFont val="Times New Roman"/>
        <family val="1"/>
        <charset val="204"/>
      </rPr>
      <t>шунт 60мВ</t>
    </r>
    <r>
      <rPr>
        <b/>
        <sz val="12"/>
        <color indexed="12"/>
        <rFont val="Times New Roman"/>
        <family val="1"/>
        <charset val="204"/>
      </rPr>
      <t>) (если «да», указать ном. ток шунта, А)</t>
    </r>
  </si>
  <si>
    <t>Контроль положения коммутационных аппаратов (если "да", указать кол-во ДС)</t>
  </si>
  <si>
    <t xml:space="preserve">Контроль температуры АКБ </t>
  </si>
  <si>
    <t>Тел: +7-913-788-74-47</t>
  </si>
  <si>
    <t>Электронная почта: info@magnit-nsk.ru</t>
  </si>
  <si>
    <t>Выбор из списка</t>
  </si>
  <si>
    <t>К опросному листу прикладывается однолинейная схема системы оперативного постоянного тока *)</t>
  </si>
  <si>
    <t>Номинальное напряжение оперативного постоянного тока, Uном.</t>
  </si>
  <si>
    <t>Опросный лист для заказа системы пофидерного контроля изоляции сети постоянного тока "СЕНСОР-СМ"</t>
  </si>
  <si>
    <t>Общество с ограниченной ответственностью "МАГНИТ"</t>
  </si>
  <si>
    <t>Отв. лицо: Еськов Алексей Николаевич</t>
  </si>
  <si>
    <t>Количество контролируемых присоединений (макс. 128 шт)</t>
  </si>
  <si>
    <t>Количество переносных устройств контроля "СЕНСОР-ПМ"</t>
  </si>
  <si>
    <t>Значение</t>
  </si>
  <si>
    <r>
      <t>Контроль тока заряда/разряда АКБ (</t>
    </r>
    <r>
      <rPr>
        <b/>
        <u/>
        <sz val="12"/>
        <color indexed="12"/>
        <rFont val="Times New Roman"/>
        <family val="1"/>
        <charset val="204"/>
      </rPr>
      <t>шунт 60мВ</t>
    </r>
    <r>
      <rPr>
        <b/>
        <sz val="12"/>
        <color indexed="12"/>
        <rFont val="Times New Roman"/>
        <family val="1"/>
        <charset val="204"/>
      </rPr>
      <t>) (если «да», указать ном. ток шунта АКБ, А)</t>
    </r>
  </si>
  <si>
    <t xml:space="preserve"> - символ параметра "НЕТ"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</si>
</sst>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  <charset val="204"/>
    </font>
    <font>
      <sz val="10"/>
      <color indexed="8"/>
      <name val="Arial"/>
      <family val="2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4"/>
      <color theme="5" tint="0.59999389629810485"/>
      <name val="Times New Roman"/>
      <family val="1"/>
      <charset val="204"/>
    </font>
    <font>
      <b/>
      <sz val="14"/>
      <color theme="7" tint="0.59999389629810485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2"/>
      <color theme="1" tint="0.499984740745262"/>
      <name val="Times New Roman"/>
      <family val="1"/>
      <charset val="204"/>
    </font>
    <font>
      <b/>
      <sz val="14"/>
      <color rgb="FFFFC000"/>
      <name val="Times New Roman"/>
      <family val="1"/>
      <charset val="204"/>
    </font>
    <font>
      <b/>
      <sz val="14"/>
      <color theme="6" tint="0.39997558519241921"/>
      <name val="Times New Roman"/>
      <family val="1"/>
      <charset val="204"/>
    </font>
    <font>
      <b/>
      <sz val="14"/>
      <color theme="0" tint="-9.9978637043366805E-2"/>
      <name val="Times New Roman"/>
      <family val="1"/>
      <charset val="204"/>
    </font>
    <font>
      <b/>
      <sz val="14"/>
      <color theme="8" tint="0.39997558519241921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mediumGray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F3F4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31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5" xfId="0" applyFont="1" applyBorder="1" applyProtection="1">
      <protection hidden="1"/>
    </xf>
    <xf numFmtId="0" fontId="14" fillId="0" borderId="5" xfId="0" applyFont="1" applyBorder="1" applyProtection="1">
      <protection hidden="1"/>
    </xf>
    <xf numFmtId="0" fontId="15" fillId="0" borderId="5" xfId="0" quotePrefix="1" applyFont="1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15" fillId="0" borderId="0" xfId="0" quotePrefix="1" applyFont="1" applyAlignment="1" applyProtection="1">
      <alignment vertical="center"/>
      <protection hidden="1"/>
    </xf>
    <xf numFmtId="0" fontId="14" fillId="0" borderId="0" xfId="0" applyFont="1" applyFill="1" applyBorder="1" applyProtection="1">
      <protection hidden="1"/>
    </xf>
    <xf numFmtId="0" fontId="14" fillId="0" borderId="15" xfId="0" applyFont="1" applyBorder="1" applyProtection="1">
      <protection hidden="1"/>
    </xf>
    <xf numFmtId="0" fontId="18" fillId="0" borderId="5" xfId="0" quotePrefix="1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9" fillId="0" borderId="0" xfId="0" quotePrefix="1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3" fillId="5" borderId="15" xfId="0" applyFont="1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13" fillId="6" borderId="15" xfId="0" quotePrefix="1" applyFont="1" applyFill="1" applyBorder="1" applyAlignment="1" applyProtection="1">
      <alignment horizontal="center" vertical="center"/>
      <protection hidden="1"/>
    </xf>
    <xf numFmtId="0" fontId="13" fillId="6" borderId="16" xfId="0" quotePrefix="1" applyFont="1" applyFill="1" applyBorder="1" applyAlignment="1" applyProtection="1">
      <alignment horizontal="center" vertical="center"/>
      <protection hidden="1"/>
    </xf>
    <xf numFmtId="0" fontId="13" fillId="8" borderId="15" xfId="0" quotePrefix="1" applyFont="1" applyFill="1" applyBorder="1" applyAlignment="1" applyProtection="1">
      <alignment horizontal="center" vertical="center"/>
      <protection hidden="1"/>
    </xf>
    <xf numFmtId="0" fontId="13" fillId="8" borderId="0" xfId="0" quotePrefix="1" applyFont="1" applyFill="1" applyBorder="1" applyAlignment="1" applyProtection="1">
      <alignment horizontal="center" vertical="center"/>
      <protection hidden="1"/>
    </xf>
    <xf numFmtId="0" fontId="13" fillId="9" borderId="15" xfId="0" quotePrefix="1" applyFont="1" applyFill="1" applyBorder="1" applyAlignment="1" applyProtection="1">
      <alignment horizontal="center" vertical="center"/>
      <protection hidden="1"/>
    </xf>
    <xf numFmtId="0" fontId="13" fillId="9" borderId="0" xfId="0" quotePrefix="1" applyFont="1" applyFill="1" applyBorder="1" applyAlignment="1" applyProtection="1">
      <alignment horizontal="center" vertical="center"/>
      <protection hidden="1"/>
    </xf>
    <xf numFmtId="0" fontId="13" fillId="7" borderId="15" xfId="0" quotePrefix="1" applyFont="1" applyFill="1" applyBorder="1" applyAlignment="1" applyProtection="1">
      <alignment horizontal="center" vertical="center"/>
      <protection hidden="1"/>
    </xf>
    <xf numFmtId="0" fontId="13" fillId="7" borderId="0" xfId="0" quotePrefix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4" fillId="0" borderId="3" xfId="0" applyFont="1" applyBorder="1" applyProtection="1">
      <protection hidden="1"/>
    </xf>
    <xf numFmtId="0" fontId="13" fillId="4" borderId="15" xfId="0" applyFont="1" applyFill="1" applyBorder="1" applyAlignment="1" applyProtection="1">
      <alignment horizontal="center"/>
      <protection hidden="1"/>
    </xf>
    <xf numFmtId="0" fontId="13" fillId="4" borderId="16" xfId="0" applyFont="1" applyFill="1" applyBorder="1" applyAlignment="1" applyProtection="1">
      <alignment horizontal="center"/>
      <protection hidden="1"/>
    </xf>
    <xf numFmtId="0" fontId="13" fillId="6" borderId="15" xfId="0" applyFont="1" applyFill="1" applyBorder="1" applyAlignment="1" applyProtection="1">
      <alignment horizontal="center"/>
      <protection hidden="1"/>
    </xf>
    <xf numFmtId="0" fontId="13" fillId="6" borderId="16" xfId="0" applyFont="1" applyFill="1" applyBorder="1" applyAlignment="1" applyProtection="1">
      <alignment horizontal="center"/>
      <protection hidden="1"/>
    </xf>
    <xf numFmtId="0" fontId="14" fillId="8" borderId="15" xfId="0" quotePrefix="1" applyFont="1" applyFill="1" applyBorder="1" applyAlignment="1" applyProtection="1">
      <alignment horizontal="center"/>
      <protection hidden="1"/>
    </xf>
    <xf numFmtId="0" fontId="14" fillId="8" borderId="0" xfId="0" quotePrefix="1" applyFont="1" applyFill="1" applyBorder="1" applyAlignment="1" applyProtection="1">
      <alignment horizontal="center"/>
      <protection hidden="1"/>
    </xf>
    <xf numFmtId="0" fontId="13" fillId="9" borderId="15" xfId="0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7" fillId="0" borderId="8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0" fillId="9" borderId="15" xfId="0" applyFont="1" applyFill="1" applyBorder="1" applyAlignment="1" applyProtection="1">
      <alignment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4" fillId="9" borderId="5" xfId="0" applyFont="1" applyFill="1" applyBorder="1" applyAlignment="1" applyProtection="1">
      <alignment horizontal="center"/>
      <protection hidden="1"/>
    </xf>
    <xf numFmtId="0" fontId="13" fillId="9" borderId="5" xfId="0" applyFont="1" applyFill="1" applyBorder="1" applyAlignment="1" applyProtection="1">
      <alignment horizontal="center"/>
      <protection hidden="1"/>
    </xf>
    <xf numFmtId="0" fontId="17" fillId="9" borderId="5" xfId="0" applyFont="1" applyFill="1" applyBorder="1" applyAlignment="1" applyProtection="1">
      <protection hidden="1"/>
    </xf>
    <xf numFmtId="0" fontId="17" fillId="7" borderId="15" xfId="0" applyFont="1" applyFill="1" applyBorder="1" applyProtection="1">
      <protection hidden="1"/>
    </xf>
    <xf numFmtId="0" fontId="17" fillId="7" borderId="0" xfId="0" applyFont="1" applyFill="1" applyBorder="1" applyProtection="1">
      <protection hidden="1"/>
    </xf>
    <xf numFmtId="0" fontId="17" fillId="7" borderId="10" xfId="0" applyFont="1" applyFill="1" applyBorder="1" applyProtection="1">
      <protection hidden="1"/>
    </xf>
    <xf numFmtId="0" fontId="17" fillId="0" borderId="4" xfId="0" applyFont="1" applyBorder="1" applyProtection="1">
      <protection hidden="1"/>
    </xf>
    <xf numFmtId="0" fontId="17" fillId="0" borderId="5" xfId="0" applyFont="1" applyBorder="1" applyProtection="1">
      <protection hidden="1"/>
    </xf>
    <xf numFmtId="0" fontId="17" fillId="0" borderId="6" xfId="0" applyFont="1" applyBorder="1" applyProtection="1">
      <protection hidden="1"/>
    </xf>
    <xf numFmtId="0" fontId="24" fillId="0" borderId="0" xfId="0" applyFont="1" applyAlignment="1" applyProtection="1">
      <alignment horizontal="right" indent="1"/>
      <protection hidden="1"/>
    </xf>
    <xf numFmtId="0" fontId="17" fillId="0" borderId="0" xfId="0" applyFont="1" applyAlignment="1" applyProtection="1">
      <alignment horizontal="right" indent="1"/>
      <protection hidden="1"/>
    </xf>
    <xf numFmtId="0" fontId="24" fillId="0" borderId="0" xfId="0" applyFont="1" applyAlignment="1" applyProtection="1">
      <alignment horizontal="right" vertical="center" indent="1"/>
      <protection hidden="1"/>
    </xf>
    <xf numFmtId="0" fontId="16" fillId="10" borderId="30" xfId="0" applyFont="1" applyFill="1" applyBorder="1" applyAlignment="1" applyProtection="1">
      <alignment horizontal="right" vertical="center"/>
      <protection hidden="1"/>
    </xf>
    <xf numFmtId="4" fontId="27" fillId="0" borderId="8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protection hidden="1"/>
    </xf>
    <xf numFmtId="0" fontId="17" fillId="0" borderId="0" xfId="0" applyFont="1" applyAlignment="1" applyProtection="1"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4" fontId="28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15" fillId="0" borderId="0" xfId="0" quotePrefix="1" applyFon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19" fillId="0" borderId="3" xfId="0" applyFont="1" applyBorder="1" applyAlignment="1" applyProtection="1">
      <alignment vertical="center" wrapText="1"/>
      <protection hidden="1"/>
    </xf>
    <xf numFmtId="0" fontId="13" fillId="8" borderId="49" xfId="0" quotePrefix="1" applyFont="1" applyFill="1" applyBorder="1" applyAlignment="1" applyProtection="1">
      <alignment horizontal="center" vertical="center"/>
      <protection hidden="1"/>
    </xf>
    <xf numFmtId="0" fontId="13" fillId="9" borderId="49" xfId="0" quotePrefix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protection hidden="1"/>
    </xf>
    <xf numFmtId="0" fontId="14" fillId="2" borderId="51" xfId="0" applyFont="1" applyFill="1" applyBorder="1" applyProtection="1">
      <protection hidden="1"/>
    </xf>
    <xf numFmtId="0" fontId="14" fillId="2" borderId="33" xfId="0" applyFont="1" applyFill="1" applyBorder="1" applyProtection="1">
      <protection hidden="1"/>
    </xf>
    <xf numFmtId="0" fontId="14" fillId="5" borderId="52" xfId="0" applyFont="1" applyFill="1" applyBorder="1" applyProtection="1">
      <protection hidden="1"/>
    </xf>
    <xf numFmtId="0" fontId="14" fillId="5" borderId="51" xfId="0" applyFont="1" applyFill="1" applyBorder="1" applyProtection="1">
      <protection hidden="1"/>
    </xf>
    <xf numFmtId="0" fontId="14" fillId="5" borderId="36" xfId="0" applyFont="1" applyFill="1" applyBorder="1" applyProtection="1">
      <protection hidden="1"/>
    </xf>
    <xf numFmtId="0" fontId="14" fillId="5" borderId="33" xfId="0" applyFont="1" applyFill="1" applyBorder="1" applyProtection="1">
      <protection hidden="1"/>
    </xf>
    <xf numFmtId="0" fontId="14" fillId="4" borderId="36" xfId="0" applyFont="1" applyFill="1" applyBorder="1" applyProtection="1">
      <protection hidden="1"/>
    </xf>
    <xf numFmtId="0" fontId="14" fillId="4" borderId="37" xfId="0" applyFont="1" applyFill="1" applyBorder="1" applyProtection="1">
      <protection hidden="1"/>
    </xf>
    <xf numFmtId="0" fontId="14" fillId="4" borderId="33" xfId="0" applyFont="1" applyFill="1" applyBorder="1" applyProtection="1">
      <protection hidden="1"/>
    </xf>
    <xf numFmtId="0" fontId="14" fillId="4" borderId="51" xfId="0" applyFont="1" applyFill="1" applyBorder="1" applyProtection="1">
      <protection hidden="1"/>
    </xf>
    <xf numFmtId="0" fontId="14" fillId="6" borderId="36" xfId="0" applyFont="1" applyFill="1" applyBorder="1" applyProtection="1">
      <protection hidden="1"/>
    </xf>
    <xf numFmtId="0" fontId="14" fillId="6" borderId="37" xfId="0" applyFont="1" applyFill="1" applyBorder="1" applyProtection="1">
      <protection hidden="1"/>
    </xf>
    <xf numFmtId="0" fontId="14" fillId="6" borderId="33" xfId="0" applyFont="1" applyFill="1" applyBorder="1" applyProtection="1">
      <protection hidden="1"/>
    </xf>
    <xf numFmtId="0" fontId="14" fillId="6" borderId="51" xfId="0" applyFont="1" applyFill="1" applyBorder="1" applyProtection="1">
      <protection hidden="1"/>
    </xf>
    <xf numFmtId="0" fontId="17" fillId="8" borderId="49" xfId="0" applyFont="1" applyFill="1" applyBorder="1" applyAlignment="1" applyProtection="1">
      <protection hidden="1"/>
    </xf>
    <xf numFmtId="0" fontId="1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quotePrefix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4" fillId="8" borderId="36" xfId="0" applyFont="1" applyFill="1" applyBorder="1" applyProtection="1">
      <protection hidden="1"/>
    </xf>
    <xf numFmtId="0" fontId="14" fillId="8" borderId="37" xfId="0" applyFont="1" applyFill="1" applyBorder="1" applyProtection="1">
      <protection hidden="1"/>
    </xf>
    <xf numFmtId="0" fontId="14" fillId="8" borderId="33" xfId="0" applyFont="1" applyFill="1" applyBorder="1" applyProtection="1">
      <protection hidden="1"/>
    </xf>
    <xf numFmtId="0" fontId="14" fillId="8" borderId="51" xfId="0" applyFont="1" applyFill="1" applyBorder="1" applyProtection="1">
      <protection hidden="1"/>
    </xf>
    <xf numFmtId="1" fontId="26" fillId="0" borderId="0" xfId="0" applyNumberFormat="1" applyFont="1" applyFill="1" applyAlignment="1" applyProtection="1">
      <alignment horizontal="center" vertical="center"/>
      <protection hidden="1"/>
    </xf>
    <xf numFmtId="0" fontId="17" fillId="8" borderId="15" xfId="0" applyFont="1" applyFill="1" applyBorder="1" applyAlignment="1" applyProtection="1">
      <alignment vertical="center"/>
      <protection hidden="1"/>
    </xf>
    <xf numFmtId="0" fontId="17" fillId="9" borderId="15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4" fillId="0" borderId="4" xfId="0" applyFont="1" applyBorder="1" applyAlignment="1" applyProtection="1">
      <alignment horizontal="left"/>
      <protection hidden="1"/>
    </xf>
    <xf numFmtId="0" fontId="14" fillId="0" borderId="5" xfId="0" applyFont="1" applyBorder="1" applyAlignment="1" applyProtection="1">
      <alignment horizontal="right"/>
      <protection hidden="1"/>
    </xf>
    <xf numFmtId="0" fontId="14" fillId="8" borderId="39" xfId="0" applyFont="1" applyFill="1" applyBorder="1" applyAlignment="1" applyProtection="1">
      <alignment horizontal="center"/>
      <protection hidden="1"/>
    </xf>
    <xf numFmtId="0" fontId="13" fillId="8" borderId="5" xfId="0" applyFont="1" applyFill="1" applyBorder="1" applyAlignment="1" applyProtection="1">
      <alignment horizontal="center"/>
      <protection hidden="1"/>
    </xf>
    <xf numFmtId="0" fontId="17" fillId="8" borderId="5" xfId="0" applyFont="1" applyFill="1" applyBorder="1" applyAlignment="1" applyProtection="1">
      <protection hidden="1"/>
    </xf>
    <xf numFmtId="0" fontId="14" fillId="6" borderId="5" xfId="0" applyFont="1" applyFill="1" applyBorder="1" applyAlignment="1" applyProtection="1">
      <alignment horizontal="center"/>
      <protection hidden="1"/>
    </xf>
    <xf numFmtId="0" fontId="13" fillId="6" borderId="5" xfId="0" applyFont="1" applyFill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0" fontId="21" fillId="0" borderId="4" xfId="0" applyFont="1" applyFill="1" applyBorder="1" applyProtection="1">
      <protection hidden="1"/>
    </xf>
    <xf numFmtId="0" fontId="22" fillId="0" borderId="5" xfId="0" applyFont="1" applyBorder="1" applyAlignment="1" applyProtection="1">
      <alignment vertical="center"/>
      <protection hidden="1"/>
    </xf>
    <xf numFmtId="0" fontId="14" fillId="9" borderId="36" xfId="0" applyFont="1" applyFill="1" applyBorder="1" applyProtection="1">
      <protection hidden="1"/>
    </xf>
    <xf numFmtId="0" fontId="14" fillId="9" borderId="37" xfId="0" applyFont="1" applyFill="1" applyBorder="1" applyProtection="1">
      <protection hidden="1"/>
    </xf>
    <xf numFmtId="0" fontId="14" fillId="9" borderId="33" xfId="0" applyFont="1" applyFill="1" applyBorder="1" applyProtection="1">
      <protection hidden="1"/>
    </xf>
    <xf numFmtId="0" fontId="14" fillId="9" borderId="51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4" fillId="7" borderId="36" xfId="0" applyFont="1" applyFill="1" applyBorder="1" applyProtection="1">
      <protection hidden="1"/>
    </xf>
    <xf numFmtId="0" fontId="14" fillId="7" borderId="37" xfId="0" applyFont="1" applyFill="1" applyBorder="1" applyProtection="1">
      <protection hidden="1"/>
    </xf>
    <xf numFmtId="0" fontId="14" fillId="7" borderId="33" xfId="0" applyFont="1" applyFill="1" applyBorder="1" applyProtection="1">
      <protection hidden="1"/>
    </xf>
    <xf numFmtId="0" fontId="14" fillId="7" borderId="51" xfId="0" applyFont="1" applyFill="1" applyBorder="1" applyProtection="1">
      <protection hidden="1"/>
    </xf>
    <xf numFmtId="4" fontId="27" fillId="0" borderId="15" xfId="0" applyNumberFormat="1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Protection="1"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" fontId="17" fillId="0" borderId="0" xfId="0" applyNumberFormat="1" applyFont="1" applyAlignment="1" applyProtection="1">
      <alignment horizontal="center" vertical="center"/>
      <protection hidden="1"/>
    </xf>
    <xf numFmtId="0" fontId="14" fillId="0" borderId="47" xfId="0" applyFont="1" applyBorder="1" applyProtection="1">
      <protection hidden="1"/>
    </xf>
    <xf numFmtId="0" fontId="19" fillId="0" borderId="15" xfId="0" applyFont="1" applyBorder="1" applyAlignment="1" applyProtection="1">
      <alignment vertical="center" wrapText="1"/>
      <protection hidden="1"/>
    </xf>
    <xf numFmtId="0" fontId="14" fillId="0" borderId="15" xfId="0" applyFont="1" applyBorder="1" applyAlignment="1" applyProtection="1">
      <protection hidden="1"/>
    </xf>
    <xf numFmtId="4" fontId="29" fillId="0" borderId="0" xfId="0" applyNumberFormat="1" applyFont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14" fillId="2" borderId="36" xfId="0" applyFont="1" applyFill="1" applyBorder="1" applyProtection="1">
      <protection hidden="1"/>
    </xf>
    <xf numFmtId="0" fontId="14" fillId="2" borderId="52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quotePrefix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2" borderId="20" xfId="0" applyFill="1" applyBorder="1" applyProtection="1">
      <protection hidden="1"/>
    </xf>
    <xf numFmtId="14" fontId="4" fillId="2" borderId="1" xfId="0" applyNumberFormat="1" applyFont="1" applyFill="1" applyBorder="1" applyAlignment="1" applyProtection="1">
      <alignment horizontal="center"/>
      <protection hidden="1"/>
    </xf>
    <xf numFmtId="0" fontId="0" fillId="2" borderId="18" xfId="0" applyFill="1" applyBorder="1" applyProtection="1"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0" fontId="12" fillId="2" borderId="27" xfId="0" applyFont="1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left"/>
      <protection hidden="1"/>
    </xf>
    <xf numFmtId="0" fontId="0" fillId="2" borderId="24" xfId="0" applyFill="1" applyBorder="1" applyProtection="1">
      <protection hidden="1"/>
    </xf>
    <xf numFmtId="0" fontId="12" fillId="2" borderId="28" xfId="0" applyFont="1" applyFill="1" applyBorder="1" applyAlignment="1" applyProtection="1">
      <alignment horizontal="left"/>
      <protection hidden="1"/>
    </xf>
    <xf numFmtId="0" fontId="0" fillId="2" borderId="53" xfId="0" applyFill="1" applyBorder="1" applyProtection="1"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3" fillId="2" borderId="54" xfId="0" applyFont="1" applyFill="1" applyBorder="1" applyAlignment="1" applyProtection="1">
      <alignment horizontal="left"/>
      <protection hidden="1"/>
    </xf>
    <xf numFmtId="0" fontId="0" fillId="2" borderId="23" xfId="0" applyFill="1" applyBorder="1" applyProtection="1"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11" fillId="2" borderId="10" xfId="0" applyFont="1" applyFill="1" applyBorder="1" applyAlignment="1" applyProtection="1">
      <alignment horizontal="center"/>
      <protection hidden="1"/>
    </xf>
    <xf numFmtId="0" fontId="8" fillId="2" borderId="28" xfId="0" applyFont="1" applyFill="1" applyBorder="1" applyAlignment="1" applyProtection="1">
      <alignment horizontal="left"/>
      <protection hidden="1"/>
    </xf>
    <xf numFmtId="0" fontId="14" fillId="11" borderId="0" xfId="0" applyFont="1" applyFill="1" applyProtection="1">
      <protection hidden="1"/>
    </xf>
    <xf numFmtId="0" fontId="13" fillId="5" borderId="49" xfId="0" quotePrefix="1" applyFont="1" applyFill="1" applyBorder="1" applyAlignment="1" applyProtection="1">
      <alignment horizontal="center" vertical="center"/>
      <protection hidden="1"/>
    </xf>
    <xf numFmtId="0" fontId="13" fillId="5" borderId="49" xfId="0" applyFont="1" applyFill="1" applyBorder="1" applyAlignment="1" applyProtection="1">
      <alignment horizontal="center" vertical="center"/>
      <protection hidden="1"/>
    </xf>
    <xf numFmtId="0" fontId="13" fillId="2" borderId="49" xfId="0" quotePrefix="1" applyFont="1" applyFill="1" applyBorder="1" applyAlignment="1" applyProtection="1">
      <alignment horizontal="center" vertical="center"/>
      <protection hidden="1"/>
    </xf>
    <xf numFmtId="0" fontId="13" fillId="2" borderId="49" xfId="0" applyFont="1" applyFill="1" applyBorder="1" applyAlignment="1" applyProtection="1">
      <alignment horizontal="center" vertical="center"/>
      <protection hidden="1"/>
    </xf>
    <xf numFmtId="0" fontId="20" fillId="2" borderId="47" xfId="0" applyFont="1" applyFill="1" applyBorder="1" applyAlignment="1" applyProtection="1">
      <alignment vertical="center" wrapText="1"/>
      <protection hidden="1"/>
    </xf>
    <xf numFmtId="0" fontId="20" fillId="2" borderId="55" xfId="0" applyFont="1" applyFill="1" applyBorder="1" applyAlignment="1" applyProtection="1">
      <alignment horizontal="left" vertical="center" wrapText="1"/>
      <protection hidden="1"/>
    </xf>
    <xf numFmtId="0" fontId="13" fillId="5" borderId="5" xfId="0" applyFont="1" applyFill="1" applyBorder="1" applyAlignment="1" applyProtection="1">
      <alignment horizontal="center" vertical="center"/>
      <protection hidden="1"/>
    </xf>
    <xf numFmtId="0" fontId="13" fillId="5" borderId="56" xfId="0" applyFont="1" applyFill="1" applyBorder="1" applyAlignment="1" applyProtection="1">
      <alignment horizontal="center" vertical="center"/>
      <protection hidden="1"/>
    </xf>
    <xf numFmtId="0" fontId="13" fillId="5" borderId="57" xfId="0" applyFont="1" applyFill="1" applyBorder="1" applyAlignment="1" applyProtection="1">
      <alignment horizontal="center" vertical="center"/>
      <protection hidden="1"/>
    </xf>
    <xf numFmtId="0" fontId="17" fillId="4" borderId="49" xfId="0" applyFont="1" applyFill="1" applyBorder="1" applyAlignment="1" applyProtection="1">
      <protection hidden="1"/>
    </xf>
    <xf numFmtId="0" fontId="13" fillId="4" borderId="49" xfId="0" quotePrefix="1" applyFont="1" applyFill="1" applyBorder="1" applyAlignment="1" applyProtection="1">
      <alignment horizontal="center" vertical="center"/>
      <protection hidden="1"/>
    </xf>
    <xf numFmtId="0" fontId="13" fillId="4" borderId="5" xfId="0" applyFont="1" applyFill="1" applyBorder="1" applyAlignment="1" applyProtection="1">
      <alignment horizontal="center"/>
      <protection hidden="1"/>
    </xf>
    <xf numFmtId="0" fontId="17" fillId="6" borderId="49" xfId="0" applyFont="1" applyFill="1" applyBorder="1" applyAlignment="1" applyProtection="1">
      <protection hidden="1"/>
    </xf>
    <xf numFmtId="0" fontId="13" fillId="6" borderId="49" xfId="0" quotePrefix="1" applyFont="1" applyFill="1" applyBorder="1" applyAlignment="1" applyProtection="1">
      <alignment horizontal="center" vertical="center"/>
      <protection hidden="1"/>
    </xf>
    <xf numFmtId="0" fontId="17" fillId="6" borderId="5" xfId="0" applyFont="1" applyFill="1" applyBorder="1" applyAlignment="1" applyProtection="1">
      <protection hidden="1"/>
    </xf>
    <xf numFmtId="0" fontId="17" fillId="8" borderId="16" xfId="0" applyFont="1" applyFill="1" applyBorder="1" applyAlignment="1" applyProtection="1">
      <alignment vertical="center"/>
      <protection hidden="1"/>
    </xf>
    <xf numFmtId="0" fontId="13" fillId="9" borderId="5" xfId="0" quotePrefix="1" applyFont="1" applyFill="1" applyBorder="1" applyAlignment="1" applyProtection="1">
      <alignment horizontal="center" vertical="center"/>
      <protection hidden="1"/>
    </xf>
    <xf numFmtId="0" fontId="13" fillId="9" borderId="16" xfId="0" quotePrefix="1" applyFont="1" applyFill="1" applyBorder="1" applyAlignment="1" applyProtection="1">
      <alignment horizontal="center" vertical="center"/>
      <protection hidden="1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0" fontId="0" fillId="11" borderId="2" xfId="0" quotePrefix="1" applyFill="1" applyBorder="1" applyAlignment="1" applyProtection="1">
      <alignment horizontal="center"/>
      <protection locked="0"/>
    </xf>
    <xf numFmtId="0" fontId="0" fillId="11" borderId="25" xfId="0" quotePrefix="1" applyFill="1" applyBorder="1" applyAlignment="1" applyProtection="1">
      <alignment horizontal="center"/>
      <protection locked="0"/>
    </xf>
    <xf numFmtId="0" fontId="24" fillId="0" borderId="0" xfId="0" applyFont="1" applyProtection="1">
      <protection hidden="1"/>
    </xf>
    <xf numFmtId="0" fontId="24" fillId="12" borderId="9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vertical="top"/>
      <protection hidden="1"/>
    </xf>
    <xf numFmtId="0" fontId="16" fillId="10" borderId="31" xfId="0" applyFont="1" applyFill="1" applyBorder="1" applyAlignment="1" applyProtection="1">
      <alignment horizontal="left" vertical="center"/>
      <protection hidden="1"/>
    </xf>
    <xf numFmtId="0" fontId="16" fillId="10" borderId="19" xfId="0" applyFont="1" applyFill="1" applyBorder="1" applyAlignment="1" applyProtection="1">
      <alignment horizontal="left" vertical="center"/>
      <protection hidden="1"/>
    </xf>
    <xf numFmtId="0" fontId="14" fillId="8" borderId="7" xfId="0" applyFont="1" applyFill="1" applyBorder="1" applyAlignment="1" applyProtection="1">
      <alignment horizontal="center" vertical="center" wrapText="1"/>
      <protection locked="0"/>
    </xf>
    <xf numFmtId="0" fontId="14" fillId="8" borderId="45" xfId="0" applyFont="1" applyFill="1" applyBorder="1" applyAlignment="1" applyProtection="1">
      <alignment horizontal="center" vertical="center" wrapText="1"/>
      <protection locked="0"/>
    </xf>
    <xf numFmtId="1" fontId="33" fillId="5" borderId="40" xfId="0" applyNumberFormat="1" applyFont="1" applyFill="1" applyBorder="1" applyAlignment="1" applyProtection="1">
      <alignment horizontal="center" vertical="center"/>
      <protection hidden="1"/>
    </xf>
    <xf numFmtId="1" fontId="33" fillId="5" borderId="39" xfId="0" applyNumberFormat="1" applyFont="1" applyFill="1" applyBorder="1" applyAlignment="1" applyProtection="1">
      <alignment horizontal="center" vertical="center"/>
      <protection hidden="1"/>
    </xf>
    <xf numFmtId="0" fontId="21" fillId="3" borderId="8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1" fillId="3" borderId="16" xfId="0" applyFont="1" applyFill="1" applyBorder="1" applyAlignment="1" applyProtection="1">
      <alignment horizontal="center"/>
      <protection hidden="1"/>
    </xf>
    <xf numFmtId="1" fontId="38" fillId="6" borderId="40" xfId="0" applyNumberFormat="1" applyFont="1" applyFill="1" applyBorder="1" applyAlignment="1" applyProtection="1">
      <alignment horizontal="center" vertical="center"/>
      <protection hidden="1"/>
    </xf>
    <xf numFmtId="1" fontId="38" fillId="6" borderId="39" xfId="0" applyNumberFormat="1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45" xfId="0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17" fillId="4" borderId="37" xfId="0" applyFont="1" applyFill="1" applyBorder="1" applyAlignment="1" applyProtection="1">
      <alignment horizontal="center" vertical="center" wrapText="1"/>
      <protection hidden="1"/>
    </xf>
    <xf numFmtId="0" fontId="17" fillId="4" borderId="38" xfId="0" applyFont="1" applyFill="1" applyBorder="1" applyAlignment="1" applyProtection="1">
      <alignment horizontal="center" vertical="center" wrapText="1"/>
      <protection hidden="1"/>
    </xf>
    <xf numFmtId="0" fontId="17" fillId="4" borderId="34" xfId="0" applyFont="1" applyFill="1" applyBorder="1" applyAlignment="1" applyProtection="1">
      <alignment horizontal="center" vertical="center" wrapText="1"/>
      <protection hidden="1"/>
    </xf>
    <xf numFmtId="0" fontId="17" fillId="4" borderId="35" xfId="0" applyFont="1" applyFill="1" applyBorder="1" applyAlignment="1" applyProtection="1">
      <alignment horizontal="center" vertical="center" wrapText="1"/>
      <protection hidden="1"/>
    </xf>
    <xf numFmtId="0" fontId="34" fillId="0" borderId="8" xfId="0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left" vertical="center" wrapText="1"/>
      <protection hidden="1"/>
    </xf>
    <xf numFmtId="0" fontId="17" fillId="5" borderId="37" xfId="0" applyFont="1" applyFill="1" applyBorder="1" applyAlignment="1" applyProtection="1">
      <alignment horizontal="center" vertical="center" wrapText="1"/>
      <protection hidden="1"/>
    </xf>
    <xf numFmtId="0" fontId="17" fillId="5" borderId="38" xfId="0" applyFont="1" applyFill="1" applyBorder="1" applyAlignment="1" applyProtection="1">
      <alignment horizontal="center" vertical="center" wrapText="1"/>
      <protection hidden="1"/>
    </xf>
    <xf numFmtId="0" fontId="17" fillId="5" borderId="34" xfId="0" applyFont="1" applyFill="1" applyBorder="1" applyAlignment="1" applyProtection="1">
      <alignment horizontal="center" vertical="center" wrapText="1"/>
      <protection hidden="1"/>
    </xf>
    <xf numFmtId="0" fontId="17" fillId="5" borderId="35" xfId="0" applyFont="1" applyFill="1" applyBorder="1" applyAlignment="1" applyProtection="1">
      <alignment horizontal="center" vertical="center" wrapText="1"/>
      <protection hidden="1"/>
    </xf>
    <xf numFmtId="0" fontId="17" fillId="9" borderId="37" xfId="0" applyFont="1" applyFill="1" applyBorder="1" applyAlignment="1" applyProtection="1">
      <alignment horizontal="center" vertical="center" wrapText="1"/>
      <protection hidden="1"/>
    </xf>
    <xf numFmtId="0" fontId="17" fillId="9" borderId="38" xfId="0" applyFont="1" applyFill="1" applyBorder="1" applyAlignment="1" applyProtection="1">
      <alignment horizontal="center" vertical="center" wrapText="1"/>
      <protection hidden="1"/>
    </xf>
    <xf numFmtId="0" fontId="17" fillId="9" borderId="34" xfId="0" applyFont="1" applyFill="1" applyBorder="1" applyAlignment="1" applyProtection="1">
      <alignment horizontal="center" vertical="center" wrapText="1"/>
      <protection hidden="1"/>
    </xf>
    <xf numFmtId="0" fontId="17" fillId="9" borderId="35" xfId="0" applyFont="1" applyFill="1" applyBorder="1" applyAlignment="1" applyProtection="1">
      <alignment horizontal="center" vertical="center" wrapText="1"/>
      <protection hidden="1"/>
    </xf>
    <xf numFmtId="0" fontId="17" fillId="7" borderId="48" xfId="0" applyFont="1" applyFill="1" applyBorder="1" applyAlignment="1" applyProtection="1">
      <alignment horizontal="center" vertical="center" wrapText="1"/>
      <protection hidden="1"/>
    </xf>
    <xf numFmtId="0" fontId="17" fillId="7" borderId="41" xfId="0" applyFont="1" applyFill="1" applyBorder="1" applyAlignment="1" applyProtection="1">
      <alignment horizontal="center" vertical="center" wrapText="1"/>
      <protection hidden="1"/>
    </xf>
    <xf numFmtId="0" fontId="17" fillId="7" borderId="50" xfId="0" applyFont="1" applyFill="1" applyBorder="1" applyAlignment="1" applyProtection="1">
      <alignment horizontal="center" vertical="center" wrapText="1"/>
      <protection hidden="1"/>
    </xf>
    <xf numFmtId="0" fontId="17" fillId="7" borderId="32" xfId="0" applyFont="1" applyFill="1" applyBorder="1" applyAlignment="1" applyProtection="1">
      <alignment horizontal="center" vertical="center" wrapText="1"/>
      <protection hidden="1"/>
    </xf>
    <xf numFmtId="1" fontId="28" fillId="7" borderId="29" xfId="0" quotePrefix="1" applyNumberFormat="1" applyFont="1" applyFill="1" applyBorder="1" applyAlignment="1" applyProtection="1">
      <alignment horizontal="center" vertical="center"/>
      <protection hidden="1"/>
    </xf>
    <xf numFmtId="1" fontId="28" fillId="7" borderId="5" xfId="0" quotePrefix="1" applyNumberFormat="1" applyFont="1" applyFill="1" applyBorder="1" applyAlignment="1" applyProtection="1">
      <alignment horizontal="center" vertical="center"/>
      <protection hidden="1"/>
    </xf>
    <xf numFmtId="1" fontId="37" fillId="4" borderId="40" xfId="0" applyNumberFormat="1" applyFont="1" applyFill="1" applyBorder="1" applyAlignment="1" applyProtection="1">
      <alignment horizontal="center" vertical="center"/>
      <protection hidden="1"/>
    </xf>
    <xf numFmtId="1" fontId="37" fillId="4" borderId="39" xfId="0" applyNumberFormat="1" applyFont="1" applyFill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9" fillId="0" borderId="5" xfId="0" applyFont="1" applyBorder="1" applyAlignment="1" applyProtection="1">
      <alignment horizontal="left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1" fontId="28" fillId="4" borderId="29" xfId="0" applyNumberFormat="1" applyFont="1" applyFill="1" applyBorder="1" applyAlignment="1" applyProtection="1">
      <alignment horizontal="center" vertical="center"/>
      <protection hidden="1"/>
    </xf>
    <xf numFmtId="1" fontId="28" fillId="4" borderId="43" xfId="0" applyNumberFormat="1" applyFont="1" applyFill="1" applyBorder="1" applyAlignment="1" applyProtection="1">
      <alignment horizontal="center" vertical="center"/>
      <protection hidden="1"/>
    </xf>
    <xf numFmtId="1" fontId="28" fillId="6" borderId="29" xfId="0" applyNumberFormat="1" applyFont="1" applyFill="1" applyBorder="1" applyAlignment="1" applyProtection="1">
      <alignment horizontal="center" vertical="center"/>
      <protection hidden="1"/>
    </xf>
    <xf numFmtId="0" fontId="28" fillId="6" borderId="43" xfId="0" applyNumberFormat="1" applyFont="1" applyFill="1" applyBorder="1" applyAlignment="1" applyProtection="1">
      <alignment horizontal="center" vertical="center"/>
      <protection hidden="1"/>
    </xf>
    <xf numFmtId="1" fontId="28" fillId="8" borderId="29" xfId="0" applyNumberFormat="1" applyFont="1" applyFill="1" applyBorder="1" applyAlignment="1" applyProtection="1">
      <alignment horizontal="center" vertical="center"/>
      <protection hidden="1"/>
    </xf>
    <xf numFmtId="1" fontId="28" fillId="8" borderId="5" xfId="0" applyNumberFormat="1" applyFont="1" applyFill="1" applyBorder="1" applyAlignment="1" applyProtection="1">
      <alignment horizontal="center" vertical="center"/>
      <protection hidden="1"/>
    </xf>
    <xf numFmtId="1" fontId="28" fillId="9" borderId="29" xfId="0" quotePrefix="1" applyNumberFormat="1" applyFont="1" applyFill="1" applyBorder="1" applyAlignment="1" applyProtection="1">
      <alignment horizontal="center" vertical="center"/>
      <protection hidden="1"/>
    </xf>
    <xf numFmtId="1" fontId="28" fillId="9" borderId="5" xfId="0" quotePrefix="1" applyNumberFormat="1" applyFont="1" applyFill="1" applyBorder="1" applyAlignment="1" applyProtection="1">
      <alignment horizontal="center" vertical="center"/>
      <protection hidden="1"/>
    </xf>
    <xf numFmtId="0" fontId="15" fillId="0" borderId="44" xfId="0" quotePrefix="1" applyFont="1" applyBorder="1" applyAlignment="1" applyProtection="1">
      <alignment horizontal="center" vertical="center"/>
      <protection hidden="1"/>
    </xf>
    <xf numFmtId="0" fontId="35" fillId="11" borderId="0" xfId="0" applyFont="1" applyFill="1" applyBorder="1" applyAlignment="1" applyProtection="1">
      <alignment horizontal="center" vertical="center"/>
      <protection hidden="1"/>
    </xf>
    <xf numFmtId="0" fontId="23" fillId="0" borderId="30" xfId="0" applyFont="1" applyBorder="1" applyAlignment="1" applyProtection="1">
      <alignment horizontal="right" vertical="center"/>
      <protection hidden="1"/>
    </xf>
    <xf numFmtId="0" fontId="23" fillId="0" borderId="42" xfId="0" applyFont="1" applyBorder="1" applyAlignment="1" applyProtection="1">
      <alignment horizontal="right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1" fontId="28" fillId="5" borderId="29" xfId="0" applyNumberFormat="1" applyFont="1" applyFill="1" applyBorder="1" applyAlignment="1" applyProtection="1">
      <alignment horizontal="center" vertical="center"/>
      <protection hidden="1"/>
    </xf>
    <xf numFmtId="1" fontId="28" fillId="5" borderId="43" xfId="0" applyNumberFormat="1" applyFont="1" applyFill="1" applyBorder="1" applyAlignment="1" applyProtection="1">
      <alignment horizontal="center" vertical="center"/>
      <protection hidden="1"/>
    </xf>
    <xf numFmtId="0" fontId="17" fillId="2" borderId="37" xfId="0" applyFont="1" applyFill="1" applyBorder="1" applyAlignment="1" applyProtection="1">
      <alignment horizontal="center" vertical="center" wrapText="1"/>
      <protection hidden="1"/>
    </xf>
    <xf numFmtId="0" fontId="17" fillId="2" borderId="38" xfId="0" applyFont="1" applyFill="1" applyBorder="1" applyAlignment="1" applyProtection="1">
      <alignment horizontal="center" vertical="center" wrapText="1"/>
      <protection hidden="1"/>
    </xf>
    <xf numFmtId="0" fontId="17" fillId="2" borderId="34" xfId="0" applyFont="1" applyFill="1" applyBorder="1" applyAlignment="1" applyProtection="1">
      <alignment horizontal="center" vertical="center" wrapText="1"/>
      <protection hidden="1"/>
    </xf>
    <xf numFmtId="0" fontId="17" fillId="2" borderId="35" xfId="0" applyFont="1" applyFill="1" applyBorder="1" applyAlignment="1" applyProtection="1">
      <alignment horizontal="center" vertical="center" wrapText="1"/>
      <protection hidden="1"/>
    </xf>
    <xf numFmtId="0" fontId="17" fillId="6" borderId="37" xfId="0" applyFont="1" applyFill="1" applyBorder="1" applyAlignment="1" applyProtection="1">
      <alignment horizontal="center" vertical="center" wrapText="1"/>
      <protection hidden="1"/>
    </xf>
    <xf numFmtId="0" fontId="17" fillId="6" borderId="38" xfId="0" applyFont="1" applyFill="1" applyBorder="1" applyAlignment="1" applyProtection="1">
      <alignment horizontal="center" vertical="center" wrapText="1"/>
      <protection hidden="1"/>
    </xf>
    <xf numFmtId="0" fontId="17" fillId="6" borderId="34" xfId="0" applyFont="1" applyFill="1" applyBorder="1" applyAlignment="1" applyProtection="1">
      <alignment horizontal="center" vertical="center" wrapText="1"/>
      <protection hidden="1"/>
    </xf>
    <xf numFmtId="0" fontId="17" fillId="6" borderId="35" xfId="0" applyFont="1" applyFill="1" applyBorder="1" applyAlignment="1" applyProtection="1">
      <alignment horizontal="center" vertical="center" wrapText="1"/>
      <protection hidden="1"/>
    </xf>
    <xf numFmtId="0" fontId="17" fillId="8" borderId="37" xfId="0" applyFont="1" applyFill="1" applyBorder="1" applyAlignment="1" applyProtection="1">
      <alignment horizontal="center" vertical="center" wrapText="1"/>
      <protection hidden="1"/>
    </xf>
    <xf numFmtId="0" fontId="17" fillId="8" borderId="38" xfId="0" applyFont="1" applyFill="1" applyBorder="1" applyAlignment="1" applyProtection="1">
      <alignment horizontal="center" vertical="center" wrapText="1"/>
      <protection hidden="1"/>
    </xf>
    <xf numFmtId="0" fontId="17" fillId="8" borderId="34" xfId="0" applyFont="1" applyFill="1" applyBorder="1" applyAlignment="1" applyProtection="1">
      <alignment horizontal="center" vertical="center" wrapText="1"/>
      <protection hidden="1"/>
    </xf>
    <xf numFmtId="0" fontId="17" fillId="8" borderId="35" xfId="0" applyFont="1" applyFill="1" applyBorder="1" applyAlignment="1" applyProtection="1">
      <alignment horizontal="center" vertical="center" wrapText="1"/>
      <protection hidden="1"/>
    </xf>
    <xf numFmtId="1" fontId="28" fillId="2" borderId="29" xfId="0" applyNumberFormat="1" applyFont="1" applyFill="1" applyBorder="1" applyAlignment="1" applyProtection="1">
      <alignment horizontal="center" vertical="center"/>
      <protection hidden="1"/>
    </xf>
    <xf numFmtId="1" fontId="28" fillId="2" borderId="43" xfId="0" applyNumberFormat="1" applyFont="1" applyFill="1" applyBorder="1" applyAlignment="1" applyProtection="1">
      <alignment horizontal="center" vertical="center"/>
      <protection hidden="1"/>
    </xf>
    <xf numFmtId="0" fontId="24" fillId="12" borderId="12" xfId="0" applyFont="1" applyFill="1" applyBorder="1" applyAlignment="1" applyProtection="1">
      <alignment horizontal="center" vertical="top"/>
      <protection locked="0"/>
    </xf>
    <xf numFmtId="0" fontId="24" fillId="12" borderId="13" xfId="0" applyFont="1" applyFill="1" applyBorder="1" applyAlignment="1" applyProtection="1">
      <alignment horizontal="center" vertical="top"/>
      <protection locked="0"/>
    </xf>
    <xf numFmtId="0" fontId="24" fillId="12" borderId="14" xfId="0" applyFont="1" applyFill="1" applyBorder="1" applyAlignment="1" applyProtection="1">
      <alignment horizontal="center" vertical="top"/>
      <protection locked="0"/>
    </xf>
    <xf numFmtId="0" fontId="24" fillId="12" borderId="15" xfId="0" applyFont="1" applyFill="1" applyBorder="1" applyAlignment="1" applyProtection="1">
      <alignment horizontal="center" vertical="top"/>
      <protection locked="0"/>
    </xf>
    <xf numFmtId="0" fontId="24" fillId="12" borderId="0" xfId="0" applyFont="1" applyFill="1" applyBorder="1" applyAlignment="1" applyProtection="1">
      <alignment horizontal="center" vertical="top"/>
      <protection locked="0"/>
    </xf>
    <xf numFmtId="0" fontId="24" fillId="12" borderId="16" xfId="0" applyFont="1" applyFill="1" applyBorder="1" applyAlignment="1" applyProtection="1">
      <alignment horizontal="center" vertical="top"/>
      <protection locked="0"/>
    </xf>
    <xf numFmtId="0" fontId="24" fillId="12" borderId="11" xfId="0" applyFont="1" applyFill="1" applyBorder="1" applyAlignment="1" applyProtection="1">
      <alignment horizontal="center" vertical="top"/>
      <protection locked="0"/>
    </xf>
    <xf numFmtId="0" fontId="24" fillId="12" borderId="10" xfId="0" applyFont="1" applyFill="1" applyBorder="1" applyAlignment="1" applyProtection="1">
      <alignment horizontal="center" vertical="top"/>
      <protection locked="0"/>
    </xf>
    <xf numFmtId="0" fontId="24" fillId="12" borderId="17" xfId="0" applyFont="1" applyFill="1" applyBorder="1" applyAlignment="1" applyProtection="1">
      <alignment horizontal="center" vertical="top"/>
      <protection locked="0"/>
    </xf>
    <xf numFmtId="0" fontId="34" fillId="0" borderId="4" xfId="0" applyFont="1" applyBorder="1" applyAlignment="1" applyProtection="1">
      <alignment horizontal="left" vertical="center" wrapText="1"/>
      <protection hidden="1"/>
    </xf>
    <xf numFmtId="0" fontId="34" fillId="0" borderId="5" xfId="0" applyFont="1" applyBorder="1" applyAlignment="1" applyProtection="1">
      <alignment horizontal="left" vertical="center" wrapText="1"/>
      <protection hidden="1"/>
    </xf>
    <xf numFmtId="0" fontId="24" fillId="4" borderId="7" xfId="0" applyFont="1" applyFill="1" applyBorder="1" applyAlignment="1" applyProtection="1">
      <alignment horizontal="center" vertical="center"/>
      <protection hidden="1"/>
    </xf>
    <xf numFmtId="0" fontId="24" fillId="4" borderId="45" xfId="0" applyFont="1" applyFill="1" applyBorder="1" applyAlignment="1" applyProtection="1">
      <alignment horizontal="center" vertical="center"/>
      <protection hidden="1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0" fontId="14" fillId="5" borderId="45" xfId="0" applyFont="1" applyFill="1" applyBorder="1" applyAlignment="1" applyProtection="1">
      <alignment horizontal="center" vertical="center"/>
      <protection locked="0"/>
    </xf>
    <xf numFmtId="1" fontId="36" fillId="2" borderId="29" xfId="0" applyNumberFormat="1" applyFont="1" applyFill="1" applyBorder="1" applyAlignment="1" applyProtection="1">
      <alignment horizontal="center" vertical="center"/>
      <protection hidden="1"/>
    </xf>
    <xf numFmtId="1" fontId="36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7" xfId="0" applyFont="1" applyFill="1" applyBorder="1" applyAlignment="1" applyProtection="1">
      <alignment horizontal="center" vertical="center"/>
      <protection hidden="1"/>
    </xf>
    <xf numFmtId="0" fontId="24" fillId="2" borderId="45" xfId="0" applyFont="1" applyFill="1" applyBorder="1" applyAlignment="1" applyProtection="1">
      <alignment horizontal="center" vertical="center"/>
      <protection hidden="1"/>
    </xf>
    <xf numFmtId="1" fontId="39" fillId="8" borderId="40" xfId="0" applyNumberFormat="1" applyFont="1" applyFill="1" applyBorder="1" applyAlignment="1" applyProtection="1">
      <alignment horizontal="center" vertical="center"/>
      <protection hidden="1"/>
    </xf>
    <xf numFmtId="1" fontId="39" fillId="8" borderId="39" xfId="0" applyNumberFormat="1" applyFont="1" applyFill="1" applyBorder="1" applyAlignment="1" applyProtection="1">
      <alignment horizontal="center" vertical="center"/>
      <protection hidden="1"/>
    </xf>
    <xf numFmtId="0" fontId="24" fillId="12" borderId="12" xfId="0" applyFont="1" applyFill="1" applyBorder="1" applyAlignment="1" applyProtection="1">
      <alignment horizontal="left" vertical="top" wrapText="1"/>
      <protection locked="0"/>
    </xf>
    <xf numFmtId="0" fontId="24" fillId="12" borderId="13" xfId="0" applyFont="1" applyFill="1" applyBorder="1" applyAlignment="1" applyProtection="1">
      <alignment horizontal="left" vertical="top" wrapText="1"/>
      <protection locked="0"/>
    </xf>
    <xf numFmtId="0" fontId="24" fillId="12" borderId="14" xfId="0" applyFont="1" applyFill="1" applyBorder="1" applyAlignment="1" applyProtection="1">
      <alignment horizontal="left" vertical="top" wrapText="1"/>
      <protection locked="0"/>
    </xf>
    <xf numFmtId="0" fontId="24" fillId="12" borderId="15" xfId="0" applyFont="1" applyFill="1" applyBorder="1" applyAlignment="1" applyProtection="1">
      <alignment horizontal="left" vertical="top" wrapText="1"/>
      <protection locked="0"/>
    </xf>
    <xf numFmtId="0" fontId="24" fillId="12" borderId="0" xfId="0" applyFont="1" applyFill="1" applyBorder="1" applyAlignment="1" applyProtection="1">
      <alignment horizontal="left" vertical="top" wrapText="1"/>
      <protection locked="0"/>
    </xf>
    <xf numFmtId="0" fontId="24" fillId="12" borderId="16" xfId="0" applyFont="1" applyFill="1" applyBorder="1" applyAlignment="1" applyProtection="1">
      <alignment horizontal="left" vertical="top" wrapText="1"/>
      <protection locked="0"/>
    </xf>
    <xf numFmtId="0" fontId="24" fillId="12" borderId="11" xfId="0" applyFont="1" applyFill="1" applyBorder="1" applyAlignment="1" applyProtection="1">
      <alignment horizontal="left" vertical="top" wrapText="1"/>
      <protection locked="0"/>
    </xf>
    <xf numFmtId="0" fontId="24" fillId="12" borderId="10" xfId="0" applyFont="1" applyFill="1" applyBorder="1" applyAlignment="1" applyProtection="1">
      <alignment horizontal="left" vertical="top" wrapText="1"/>
      <protection locked="0"/>
    </xf>
    <xf numFmtId="0" fontId="24" fillId="12" borderId="17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center"/>
      <protection hidden="1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14" fillId="9" borderId="45" xfId="0" applyFont="1" applyFill="1" applyBorder="1" applyAlignment="1" applyProtection="1">
      <alignment horizontal="center" vertical="center" wrapText="1"/>
      <protection locked="0"/>
    </xf>
    <xf numFmtId="0" fontId="24" fillId="12" borderId="21" xfId="0" applyFont="1" applyFill="1" applyBorder="1" applyAlignment="1" applyProtection="1">
      <alignment horizontal="left" vertical="center"/>
      <protection locked="0"/>
    </xf>
    <xf numFmtId="0" fontId="24" fillId="12" borderId="7" xfId="0" applyFont="1" applyFill="1" applyBorder="1" applyAlignment="1" applyProtection="1">
      <alignment horizontal="left" vertical="center"/>
      <protection locked="0"/>
    </xf>
    <xf numFmtId="0" fontId="24" fillId="12" borderId="22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" fontId="32" fillId="7" borderId="21" xfId="0" applyNumberFormat="1" applyFont="1" applyFill="1" applyBorder="1" applyAlignment="1" applyProtection="1">
      <alignment horizontal="center" vertical="center"/>
      <protection hidden="1"/>
    </xf>
    <xf numFmtId="1" fontId="32" fillId="7" borderId="7" xfId="0" applyNumberFormat="1" applyFont="1" applyFill="1" applyBorder="1" applyAlignment="1" applyProtection="1">
      <alignment horizontal="center" vertical="center"/>
      <protection hidden="1"/>
    </xf>
    <xf numFmtId="0" fontId="21" fillId="3" borderId="20" xfId="0" applyFont="1" applyFill="1" applyBorder="1" applyAlignment="1" applyProtection="1">
      <alignment horizontal="center"/>
      <protection hidden="1"/>
    </xf>
    <xf numFmtId="0" fontId="21" fillId="3" borderId="1" xfId="0" applyFont="1" applyFill="1" applyBorder="1" applyAlignment="1" applyProtection="1">
      <alignment horizontal="center"/>
      <protection hidden="1"/>
    </xf>
    <xf numFmtId="0" fontId="24" fillId="7" borderId="7" xfId="0" applyFont="1" applyFill="1" applyBorder="1" applyAlignment="1" applyProtection="1">
      <alignment horizontal="center" vertical="center"/>
      <protection hidden="1"/>
    </xf>
    <xf numFmtId="0" fontId="24" fillId="7" borderId="45" xfId="0" applyFont="1" applyFill="1" applyBorder="1" applyAlignment="1" applyProtection="1">
      <alignment horizontal="center" vertical="center"/>
      <protection hidden="1"/>
    </xf>
    <xf numFmtId="1" fontId="40" fillId="9" borderId="40" xfId="0" applyNumberFormat="1" applyFont="1" applyFill="1" applyBorder="1" applyAlignment="1" applyProtection="1">
      <alignment horizontal="center" vertical="center"/>
      <protection hidden="1"/>
    </xf>
    <xf numFmtId="1" fontId="40" fillId="9" borderId="39" xfId="0" applyNumberFormat="1" applyFont="1" applyFill="1" applyBorder="1" applyAlignment="1" applyProtection="1">
      <alignment horizontal="center" vertical="center"/>
      <protection hidden="1"/>
    </xf>
    <xf numFmtId="0" fontId="24" fillId="12" borderId="12" xfId="0" applyFont="1" applyFill="1" applyBorder="1" applyAlignment="1" applyProtection="1">
      <alignment horizontal="left" vertical="top"/>
      <protection locked="0"/>
    </xf>
    <xf numFmtId="0" fontId="24" fillId="12" borderId="14" xfId="0" applyFont="1" applyFill="1" applyBorder="1" applyAlignment="1" applyProtection="1">
      <alignment horizontal="left" vertical="top"/>
      <protection locked="0"/>
    </xf>
    <xf numFmtId="0" fontId="24" fillId="12" borderId="15" xfId="0" applyFont="1" applyFill="1" applyBorder="1" applyAlignment="1" applyProtection="1">
      <alignment horizontal="left" vertical="top"/>
      <protection locked="0"/>
    </xf>
    <xf numFmtId="0" fontId="24" fillId="12" borderId="16" xfId="0" applyFont="1" applyFill="1" applyBorder="1" applyAlignment="1" applyProtection="1">
      <alignment horizontal="left" vertical="top"/>
      <protection locked="0"/>
    </xf>
    <xf numFmtId="0" fontId="24" fillId="12" borderId="11" xfId="0" applyFont="1" applyFill="1" applyBorder="1" applyAlignment="1" applyProtection="1">
      <alignment horizontal="left" vertical="top"/>
      <protection locked="0"/>
    </xf>
    <xf numFmtId="0" fontId="24" fillId="12" borderId="17" xfId="0" applyFont="1" applyFill="1" applyBorder="1" applyAlignment="1" applyProtection="1">
      <alignment horizontal="left" vertical="top"/>
      <protection locked="0"/>
    </xf>
  </cellXfs>
  <cellStyles count="10">
    <cellStyle name="Normal_P141 cortec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6">
    <dxf>
      <font>
        <strike val="0"/>
        <color theme="2" tint="-9.9948118533890809E-2"/>
      </font>
    </dxf>
    <dxf>
      <font>
        <strike val="0"/>
        <color theme="8" tint="0.39994506668294322"/>
      </font>
    </dxf>
    <dxf>
      <font>
        <strike val="0"/>
        <color theme="0" tint="-9.9948118533890809E-2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F3F4"/>
      <color rgb="FFFFFFFF"/>
      <color rgb="FFCDFFDC"/>
      <color rgb="FFCDF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F$103" fmlaRange="$AF$104:$AF$108" val="0"/>
</file>

<file path=xl/ctrlProps/ctrlProp2.xml><?xml version="1.0" encoding="utf-8"?>
<formControlPr xmlns="http://schemas.microsoft.com/office/spreadsheetml/2009/9/main" objectType="List" dx="15" fmlaLink="$AF$112" fmlaRange="$AF$113:$AF$116" val="0"/>
</file>

<file path=xl/ctrlProps/ctrlProp3.xml><?xml version="1.0" encoding="utf-8"?>
<formControlPr xmlns="http://schemas.microsoft.com/office/spreadsheetml/2009/9/main" objectType="List" dx="15" fmlaLink="$AF$120" fmlaRange="$AF$121:$AF$122" val="0"/>
</file>

<file path=xl/ctrlProps/ctrlProp4.xml><?xml version="1.0" encoding="utf-8"?>
<formControlPr xmlns="http://schemas.microsoft.com/office/spreadsheetml/2009/9/main" objectType="List" dx="15" fmlaLink="$AF$126" fmlaRange="$AF$127:$AF$128" sel="2" val="0"/>
</file>

<file path=xl/ctrlProps/ctrlProp5.xml><?xml version="1.0" encoding="utf-8"?>
<formControlPr xmlns="http://schemas.microsoft.com/office/spreadsheetml/2009/9/main" objectType="List" dx="15" fmlaLink="$AF$132" fmlaRange="$AF$133:$AF$134" sel="2" val="0"/>
</file>

<file path=xl/ctrlProps/ctrlProp6.xml><?xml version="1.0" encoding="utf-8"?>
<formControlPr xmlns="http://schemas.microsoft.com/office/spreadsheetml/2009/9/main" objectType="List" dx="15" fmlaLink="$AF$138" fmlaRange="$AF$139:$AF$140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200025</xdr:rowOff>
        </xdr:from>
        <xdr:to>
          <xdr:col>3</xdr:col>
          <xdr:colOff>962025</xdr:colOff>
          <xdr:row>24</xdr:row>
          <xdr:rowOff>571500</xdr:rowOff>
        </xdr:to>
        <xdr:sp macro="" textlink="">
          <xdr:nvSpPr>
            <xdr:cNvPr id="13313" name="List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219075</xdr:rowOff>
        </xdr:from>
        <xdr:to>
          <xdr:col>3</xdr:col>
          <xdr:colOff>962025</xdr:colOff>
          <xdr:row>29</xdr:row>
          <xdr:rowOff>542925</xdr:rowOff>
        </xdr:to>
        <xdr:sp macro="" textlink="">
          <xdr:nvSpPr>
            <xdr:cNvPr id="13315" name="List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219075</xdr:rowOff>
        </xdr:from>
        <xdr:to>
          <xdr:col>3</xdr:col>
          <xdr:colOff>962025</xdr:colOff>
          <xdr:row>32</xdr:row>
          <xdr:rowOff>266700</xdr:rowOff>
        </xdr:to>
        <xdr:sp macro="" textlink="">
          <xdr:nvSpPr>
            <xdr:cNvPr id="13316" name="List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257175</xdr:rowOff>
        </xdr:from>
        <xdr:to>
          <xdr:col>3</xdr:col>
          <xdr:colOff>952500</xdr:colOff>
          <xdr:row>35</xdr:row>
          <xdr:rowOff>266700</xdr:rowOff>
        </xdr:to>
        <xdr:sp macro="" textlink="">
          <xdr:nvSpPr>
            <xdr:cNvPr id="13325" name="List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228600</xdr:rowOff>
        </xdr:from>
        <xdr:to>
          <xdr:col>3</xdr:col>
          <xdr:colOff>952500</xdr:colOff>
          <xdr:row>38</xdr:row>
          <xdr:rowOff>276225</xdr:rowOff>
        </xdr:to>
        <xdr:sp macro="" textlink="">
          <xdr:nvSpPr>
            <xdr:cNvPr id="13327" name="List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952500</xdr:colOff>
          <xdr:row>41</xdr:row>
          <xdr:rowOff>333375</xdr:rowOff>
        </xdr:to>
        <xdr:sp macro="" textlink="">
          <xdr:nvSpPr>
            <xdr:cNvPr id="13330" name="List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857250</xdr:colOff>
      <xdr:row>9</xdr:row>
      <xdr:rowOff>9526</xdr:rowOff>
    </xdr:from>
    <xdr:to>
      <xdr:col>2</xdr:col>
      <xdr:colOff>3457575</xdr:colOff>
      <xdr:row>12</xdr:row>
      <xdr:rowOff>9525</xdr:rowOff>
    </xdr:to>
    <xdr:pic>
      <xdr:nvPicPr>
        <xdr:cNvPr id="10" name="Рисунок 9" descr="Magnit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400176"/>
          <a:ext cx="2600325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FD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BB141"/>
  <sheetViews>
    <sheetView showGridLines="0" showRowColHeaders="0" tabSelected="1" topLeftCell="B1" zoomScaleNormal="100" workbookViewId="0">
      <pane ySplit="5" topLeftCell="A6" activePane="bottomLeft" state="frozen"/>
      <selection activeCell="B1" sqref="B1"/>
      <selection pane="bottomLeft" activeCell="C19" sqref="C19"/>
    </sheetView>
  </sheetViews>
  <sheetFormatPr defaultColWidth="0" defaultRowHeight="12.75" zeroHeight="1" x14ac:dyDescent="0.2"/>
  <cols>
    <col min="1" max="1" width="9.7109375" style="37" hidden="1" customWidth="1"/>
    <col min="2" max="2" width="1.85546875" style="37" customWidth="1"/>
    <col min="3" max="3" width="52.7109375" style="37" customWidth="1"/>
    <col min="4" max="4" width="14.5703125" style="37" customWidth="1"/>
    <col min="5" max="24" width="3.7109375" style="37" customWidth="1"/>
    <col min="25" max="25" width="6.42578125" style="37" customWidth="1"/>
    <col min="26" max="26" width="12.85546875" style="37" customWidth="1"/>
    <col min="27" max="27" width="1.42578125" style="37" customWidth="1"/>
    <col min="28" max="28" width="12.140625" style="37" hidden="1"/>
    <col min="29" max="52" width="5.7109375" style="37" hidden="1"/>
    <col min="53" max="16384" width="9.140625" style="37" hidden="1"/>
  </cols>
  <sheetData>
    <row r="1" spans="3:31" s="6" customFormat="1" ht="5.25" customHeight="1" x14ac:dyDescent="0.3">
      <c r="C1" s="6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4"/>
      <c r="T1" s="7"/>
      <c r="U1" s="7"/>
      <c r="V1" s="7"/>
      <c r="W1" s="7"/>
      <c r="X1" s="7"/>
      <c r="Y1" s="7"/>
      <c r="AA1" s="122"/>
      <c r="AB1" s="123"/>
    </row>
    <row r="2" spans="3:31" s="6" customFormat="1" ht="6" customHeight="1" thickBot="1" x14ac:dyDescent="0.35">
      <c r="C2" s="3"/>
      <c r="D2" s="4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5"/>
      <c r="T2" s="4"/>
      <c r="U2" s="4"/>
      <c r="V2" s="4"/>
      <c r="W2" s="4"/>
      <c r="X2" s="4"/>
      <c r="Y2" s="4"/>
      <c r="Z2" s="4"/>
    </row>
    <row r="3" spans="3:31" s="62" customFormat="1" ht="24" customHeight="1" thickBot="1" x14ac:dyDescent="0.25">
      <c r="C3" s="226" t="s">
        <v>23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8"/>
    </row>
    <row r="4" spans="3:31" s="6" customFormat="1" ht="5.25" customHeight="1" thickBot="1" x14ac:dyDescent="0.35">
      <c r="C4" s="6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4"/>
      <c r="T4" s="7"/>
      <c r="U4" s="7"/>
      <c r="V4" s="7"/>
      <c r="W4" s="7"/>
      <c r="X4" s="7"/>
      <c r="Y4" s="7"/>
      <c r="Z4" s="7"/>
    </row>
    <row r="5" spans="3:31" s="6" customFormat="1" ht="19.5" thickBot="1" x14ac:dyDescent="0.35">
      <c r="C5" s="55" t="s">
        <v>11</v>
      </c>
      <c r="D5" s="186" t="str">
        <f>C23&amp;"-"&amp;E23&amp;"-"&amp;G23&amp;"-"&amp;I23&amp;"-"&amp;K23&amp;"-"&amp;Q23</f>
        <v>СЕНСОР-СМ-230-0-7-0-0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7"/>
      <c r="AA5" s="98"/>
    </row>
    <row r="6" spans="3:31" s="6" customFormat="1" ht="4.5" customHeight="1" thickBot="1" x14ac:dyDescent="0.35">
      <c r="C6" s="63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/>
    </row>
    <row r="7" spans="3:31" s="6" customFormat="1" ht="15" customHeight="1" thickTop="1" x14ac:dyDescent="0.3">
      <c r="D7" s="65"/>
      <c r="E7" s="132"/>
      <c r="F7" s="133"/>
      <c r="G7" s="246" t="str">
        <f>C24&amp;" = "&amp;E23&amp;"В"</f>
        <v>Номинальное напряжение оперативного постоянного тока, Uном. = 230В</v>
      </c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7"/>
      <c r="AA7" s="121"/>
    </row>
    <row r="8" spans="3:31" s="6" customFormat="1" ht="15" customHeight="1" thickBot="1" x14ac:dyDescent="0.35">
      <c r="D8" s="72"/>
      <c r="E8" s="74"/>
      <c r="F8" s="73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9"/>
      <c r="AA8" s="121"/>
      <c r="AB8" s="9"/>
      <c r="AC8" s="9"/>
      <c r="AD8" s="9"/>
      <c r="AE8" s="9"/>
    </row>
    <row r="9" spans="3:31" s="6" customFormat="1" ht="15" customHeight="1" thickTop="1" x14ac:dyDescent="0.3">
      <c r="C9" s="124"/>
      <c r="D9" s="124"/>
      <c r="E9" s="7"/>
      <c r="F9" s="10"/>
      <c r="G9" s="77"/>
      <c r="H9" s="75"/>
      <c r="I9" s="208" t="str">
        <f>IF(OR(S27&lt;0,S27&gt;128),"Параметр '"&amp;C27&amp;"' имеет недопустимое значение",C27&amp;" = "&amp;G23)</f>
        <v>Количество контролируемых присоединений (макс. 128 шт) = 0</v>
      </c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9"/>
      <c r="AA9" s="129"/>
      <c r="AB9" s="9"/>
      <c r="AC9" s="9"/>
      <c r="AD9" s="9"/>
      <c r="AE9" s="9"/>
    </row>
    <row r="10" spans="3:31" s="6" customFormat="1" ht="15" customHeight="1" thickBot="1" x14ac:dyDescent="0.35">
      <c r="C10" s="161"/>
      <c r="D10" s="161"/>
      <c r="E10" s="7"/>
      <c r="F10" s="10"/>
      <c r="G10" s="78"/>
      <c r="H10" s="76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1"/>
      <c r="AA10" s="129"/>
      <c r="AB10" s="134"/>
      <c r="AC10" s="134"/>
      <c r="AD10" s="9"/>
      <c r="AE10" s="9"/>
    </row>
    <row r="11" spans="3:31" s="6" customFormat="1" ht="15" customHeight="1" thickTop="1" x14ac:dyDescent="0.3">
      <c r="C11" s="161"/>
      <c r="D11" s="161"/>
      <c r="E11" s="7"/>
      <c r="F11" s="10"/>
      <c r="G11" s="7"/>
      <c r="H11" s="10"/>
      <c r="I11" s="79"/>
      <c r="J11" s="80"/>
      <c r="K11" s="202" t="str">
        <f>C29&amp;" = "&amp;IF(E30=0,"Нет",E30&amp;" дюймов")</f>
        <v>Панель HMI = 7 дюймов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3"/>
      <c r="AB11" s="9"/>
      <c r="AC11" s="9"/>
      <c r="AD11" s="9"/>
      <c r="AE11" s="9"/>
    </row>
    <row r="12" spans="3:31" s="6" customFormat="1" ht="15" customHeight="1" thickBot="1" x14ac:dyDescent="0.35">
      <c r="C12" s="161"/>
      <c r="D12" s="161"/>
      <c r="E12" s="7"/>
      <c r="F12" s="10"/>
      <c r="G12" s="7"/>
      <c r="H12" s="10"/>
      <c r="I12" s="81"/>
      <c r="J12" s="82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5"/>
      <c r="AB12" s="9"/>
      <c r="AE12" s="9"/>
    </row>
    <row r="13" spans="3:31" s="6" customFormat="1" ht="15" customHeight="1" thickTop="1" x14ac:dyDescent="0.3">
      <c r="C13" s="238" t="s">
        <v>24</v>
      </c>
      <c r="D13" s="238"/>
      <c r="E13" s="7"/>
      <c r="F13" s="10"/>
      <c r="G13" s="7"/>
      <c r="H13" s="10"/>
      <c r="I13" s="7"/>
      <c r="J13" s="10"/>
      <c r="K13" s="83"/>
      <c r="L13" s="84"/>
      <c r="M13" s="250" t="str">
        <f>C32&amp;" = "&amp;VLOOKUP(AF120,AD120:AF123,3,FALSE)&amp;IF(K23&lt;&gt;$AE$99," ("&amp;K23&amp;" ДС)","")</f>
        <v>Контроль положения коммутационных аппаратов (если "да", указать кол-во ДС) = Да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1"/>
      <c r="AA13" s="121"/>
      <c r="AB13" s="9"/>
      <c r="AE13" s="9"/>
    </row>
    <row r="14" spans="3:31" s="6" customFormat="1" ht="15" customHeight="1" thickBot="1" x14ac:dyDescent="0.35">
      <c r="C14" s="238" t="s">
        <v>18</v>
      </c>
      <c r="D14" s="238"/>
      <c r="E14" s="7"/>
      <c r="F14" s="10"/>
      <c r="G14" s="7"/>
      <c r="H14" s="10"/>
      <c r="I14" s="7"/>
      <c r="J14" s="10"/>
      <c r="K14" s="85"/>
      <c r="L14" s="86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3"/>
      <c r="AA14" s="121"/>
    </row>
    <row r="15" spans="3:31" s="6" customFormat="1" ht="15" customHeight="1" thickTop="1" x14ac:dyDescent="0.3">
      <c r="C15" s="238" t="s">
        <v>25</v>
      </c>
      <c r="D15" s="238"/>
      <c r="E15" s="7"/>
      <c r="F15" s="10"/>
      <c r="G15" s="7"/>
      <c r="H15" s="10"/>
      <c r="I15" s="7"/>
      <c r="J15" s="10"/>
      <c r="K15" s="7"/>
      <c r="L15" s="10"/>
      <c r="M15" s="94"/>
      <c r="N15" s="95"/>
      <c r="O15" s="254" t="str">
        <f>C35&amp;" = "&amp;VLOOKUP(AF126,AD126:AF128,3,FALSE)&amp;IF(M23&lt;&gt;$AE$99," ("&amp;M23&amp;"А)","")</f>
        <v>Контроль тока заряда/разряда АКБ (шунт 60мВ) (если «да», указать ном. ток шунта АКБ, А) = Нет</v>
      </c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5"/>
      <c r="AA15" s="121"/>
    </row>
    <row r="16" spans="3:31" s="6" customFormat="1" ht="15" customHeight="1" thickBot="1" x14ac:dyDescent="0.35">
      <c r="C16" s="238" t="s">
        <v>19</v>
      </c>
      <c r="D16" s="238"/>
      <c r="E16" s="7"/>
      <c r="F16" s="10"/>
      <c r="G16" s="7"/>
      <c r="H16" s="10"/>
      <c r="I16" s="7"/>
      <c r="J16" s="10"/>
      <c r="K16" s="7"/>
      <c r="L16" s="10"/>
      <c r="M16" s="96"/>
      <c r="N16" s="97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7"/>
      <c r="AA16" s="121"/>
    </row>
    <row r="17" spans="1:54" s="6" customFormat="1" ht="15" customHeight="1" thickTop="1" x14ac:dyDescent="0.3">
      <c r="E17" s="7"/>
      <c r="F17" s="10"/>
      <c r="G17" s="7"/>
      <c r="H17" s="10"/>
      <c r="I17" s="7"/>
      <c r="J17" s="10"/>
      <c r="K17" s="7"/>
      <c r="L17" s="10"/>
      <c r="M17" s="7"/>
      <c r="N17" s="10"/>
      <c r="O17" s="112"/>
      <c r="P17" s="113"/>
      <c r="Q17" s="212" t="str">
        <f>C38&amp;" = "&amp;VLOOKUP(AF132,AD132:AF135,3,FALSE)&amp;IF(O23&lt;&gt;$AE$99," ("&amp;O23&amp;"А)","")</f>
        <v>Контроль суммарного тока нагрузки (шунт 60мВ) (если «да», указать ном. ток шунта, А) = Нет</v>
      </c>
      <c r="R17" s="212"/>
      <c r="S17" s="212"/>
      <c r="T17" s="212"/>
      <c r="U17" s="212"/>
      <c r="V17" s="212"/>
      <c r="W17" s="212"/>
      <c r="X17" s="212"/>
      <c r="Y17" s="212"/>
      <c r="Z17" s="213"/>
    </row>
    <row r="18" spans="1:54" s="6" customFormat="1" ht="15" customHeight="1" thickBot="1" x14ac:dyDescent="0.35">
      <c r="C18" s="71" t="s">
        <v>7</v>
      </c>
      <c r="E18" s="7"/>
      <c r="F18" s="10"/>
      <c r="G18" s="7"/>
      <c r="H18" s="10"/>
      <c r="I18" s="7"/>
      <c r="J18" s="10"/>
      <c r="K18" s="7"/>
      <c r="L18" s="10"/>
      <c r="M18" s="7"/>
      <c r="N18" s="10"/>
      <c r="O18" s="114"/>
      <c r="P18" s="115"/>
      <c r="Q18" s="214"/>
      <c r="R18" s="214"/>
      <c r="S18" s="214"/>
      <c r="T18" s="214"/>
      <c r="U18" s="214"/>
      <c r="V18" s="214"/>
      <c r="W18" s="214"/>
      <c r="X18" s="214"/>
      <c r="Y18" s="214"/>
      <c r="Z18" s="215"/>
    </row>
    <row r="19" spans="1:54" s="6" customFormat="1" ht="15" customHeight="1" thickTop="1" x14ac:dyDescent="0.3">
      <c r="C19" s="180"/>
      <c r="E19" s="7"/>
      <c r="F19" s="10"/>
      <c r="G19" s="7"/>
      <c r="H19" s="10"/>
      <c r="I19" s="7"/>
      <c r="J19" s="10"/>
      <c r="K19" s="7"/>
      <c r="L19" s="10"/>
      <c r="M19" s="7"/>
      <c r="N19" s="10"/>
      <c r="O19" s="7"/>
      <c r="P19" s="10"/>
      <c r="Q19" s="117"/>
      <c r="R19" s="118"/>
      <c r="S19" s="216" t="str">
        <f>C41&amp;" = "&amp;VLOOKUP(AF138,AD138:AF141,3,FALSE)</f>
        <v>Контроль температуры АКБ  = Нет</v>
      </c>
      <c r="T19" s="217"/>
      <c r="U19" s="217"/>
      <c r="V19" s="217"/>
      <c r="W19" s="217"/>
      <c r="X19" s="217"/>
      <c r="Y19" s="217"/>
      <c r="Z19" s="217"/>
      <c r="AA19" s="121"/>
    </row>
    <row r="20" spans="1:54" s="6" customFormat="1" ht="15" customHeight="1" thickBot="1" x14ac:dyDescent="0.35">
      <c r="C20" s="70" t="s">
        <v>12</v>
      </c>
      <c r="E20" s="7"/>
      <c r="F20" s="10"/>
      <c r="G20" s="7"/>
      <c r="H20" s="10"/>
      <c r="I20" s="7"/>
      <c r="J20" s="10"/>
      <c r="K20" s="7"/>
      <c r="L20" s="10"/>
      <c r="M20" s="7"/>
      <c r="N20" s="10"/>
      <c r="O20" s="7"/>
      <c r="P20" s="10"/>
      <c r="Q20" s="119"/>
      <c r="R20" s="120"/>
      <c r="S20" s="218"/>
      <c r="T20" s="219"/>
      <c r="U20" s="219"/>
      <c r="V20" s="219"/>
      <c r="W20" s="219"/>
      <c r="X20" s="219"/>
      <c r="Y20" s="219"/>
      <c r="Z20" s="219"/>
      <c r="AA20" s="121"/>
    </row>
    <row r="21" spans="1:54" s="6" customFormat="1" ht="15" customHeight="1" thickTop="1" x14ac:dyDescent="0.3">
      <c r="C21" s="180"/>
      <c r="D21" s="9"/>
      <c r="E21" s="7"/>
      <c r="F21" s="10"/>
      <c r="G21" s="7"/>
      <c r="H21" s="10"/>
      <c r="I21" s="7"/>
      <c r="J21" s="10"/>
      <c r="K21" s="7"/>
      <c r="L21" s="10"/>
      <c r="M21" s="7"/>
      <c r="N21" s="10"/>
      <c r="O21" s="7"/>
      <c r="P21" s="10"/>
      <c r="Q21" s="7"/>
      <c r="R21" s="10"/>
      <c r="S21" s="59"/>
      <c r="T21" s="59"/>
      <c r="U21" s="59"/>
      <c r="V21" s="59"/>
      <c r="W21" s="59"/>
      <c r="X21" s="59"/>
      <c r="Y21" s="59"/>
      <c r="Z21" s="59"/>
      <c r="AA21" s="130"/>
    </row>
    <row r="22" spans="1:54" s="14" customFormat="1" ht="18" customHeight="1" thickBot="1" x14ac:dyDescent="0.25">
      <c r="C22" s="11"/>
      <c r="D22" s="12"/>
      <c r="E22" s="237">
        <v>1</v>
      </c>
      <c r="F22" s="237"/>
      <c r="G22" s="237">
        <v>2</v>
      </c>
      <c r="H22" s="237"/>
      <c r="I22" s="237">
        <v>3</v>
      </c>
      <c r="J22" s="237"/>
      <c r="K22" s="224">
        <v>4</v>
      </c>
      <c r="L22" s="224"/>
      <c r="M22" s="224">
        <v>5</v>
      </c>
      <c r="N22" s="224"/>
      <c r="O22" s="224">
        <v>6</v>
      </c>
      <c r="P22" s="224"/>
      <c r="Q22" s="224">
        <v>7</v>
      </c>
      <c r="R22" s="224"/>
      <c r="S22" s="13"/>
      <c r="AA22" s="130"/>
    </row>
    <row r="23" spans="1:54" s="6" customFormat="1" ht="19.5" thickBot="1" x14ac:dyDescent="0.35">
      <c r="C23" s="239" t="str">
        <f>"СЕНСОР-СМ"</f>
        <v>СЕНСОР-СМ</v>
      </c>
      <c r="D23" s="240"/>
      <c r="E23" s="258">
        <f>$E$25</f>
        <v>230</v>
      </c>
      <c r="F23" s="259"/>
      <c r="G23" s="244">
        <f>IF(AND(S27&gt;=0,S27&lt;129),S27,$AE$99)</f>
        <v>0</v>
      </c>
      <c r="H23" s="245"/>
      <c r="I23" s="229">
        <f>IF(E30&gt;0,E30,$AE$99)</f>
        <v>7</v>
      </c>
      <c r="J23" s="230"/>
      <c r="K23" s="231">
        <f>IF(E33*S33&gt;0,E33*S33,$AE$99)</f>
        <v>0</v>
      </c>
      <c r="L23" s="232"/>
      <c r="M23" s="233">
        <f>IF(E36*S36&gt;0,E36*S36,$AE$99)</f>
        <v>0</v>
      </c>
      <c r="N23" s="234"/>
      <c r="O23" s="235">
        <f>IF(E39*S39&gt;0,E39*S39,$AE$99)</f>
        <v>0</v>
      </c>
      <c r="P23" s="236"/>
      <c r="Q23" s="220">
        <f>IF(E42&gt;0,E42,$AE$99)</f>
        <v>0</v>
      </c>
      <c r="R23" s="221"/>
      <c r="S23" s="241" t="s">
        <v>28</v>
      </c>
      <c r="T23" s="242"/>
      <c r="U23" s="242"/>
      <c r="V23" s="242"/>
      <c r="W23" s="242"/>
      <c r="X23" s="242"/>
      <c r="Y23" s="242"/>
      <c r="Z23" s="243"/>
      <c r="AA23" s="60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</row>
    <row r="24" spans="1:54" s="6" customFormat="1" ht="18" customHeight="1" x14ac:dyDescent="0.3">
      <c r="C24" s="206" t="s">
        <v>22</v>
      </c>
      <c r="D24" s="207"/>
      <c r="E24" s="166"/>
      <c r="F24" s="167"/>
      <c r="G24" s="15"/>
      <c r="H24" s="16"/>
      <c r="I24" s="17"/>
      <c r="J24" s="18"/>
      <c r="K24" s="19"/>
      <c r="L24" s="20"/>
      <c r="M24" s="21"/>
      <c r="N24" s="22"/>
      <c r="O24" s="23"/>
      <c r="P24" s="24"/>
      <c r="Q24" s="25"/>
      <c r="R24" s="26"/>
      <c r="S24" s="127"/>
      <c r="T24" s="27"/>
      <c r="U24" s="27"/>
      <c r="V24" s="27"/>
      <c r="W24" s="27"/>
      <c r="X24" s="27"/>
      <c r="Y24" s="27"/>
      <c r="Z24" s="28"/>
      <c r="AA24" s="57"/>
    </row>
    <row r="25" spans="1:54" s="6" customFormat="1" ht="48" customHeight="1" thickBot="1" x14ac:dyDescent="0.35">
      <c r="A25" s="125"/>
      <c r="B25" s="125"/>
      <c r="C25" s="110"/>
      <c r="D25" s="111"/>
      <c r="E25" s="275">
        <f>VLOOKUP($AF$103,$AD$103:$AF$109,2,FALSE)</f>
        <v>230</v>
      </c>
      <c r="F25" s="276"/>
      <c r="G25" s="165"/>
      <c r="H25" s="165"/>
      <c r="I25" s="165"/>
      <c r="J25" s="165"/>
      <c r="K25" s="164"/>
      <c r="L25" s="164"/>
      <c r="M25" s="164"/>
      <c r="N25" s="164"/>
      <c r="O25" s="164"/>
      <c r="P25" s="164"/>
      <c r="Q25" s="164"/>
      <c r="R25" s="164"/>
      <c r="S25" s="277" t="s">
        <v>20</v>
      </c>
      <c r="T25" s="277"/>
      <c r="U25" s="277"/>
      <c r="V25" s="277"/>
      <c r="W25" s="277"/>
      <c r="X25" s="277"/>
      <c r="Y25" s="277"/>
      <c r="Z25" s="278"/>
      <c r="AA25" s="56"/>
      <c r="AB25" s="126"/>
      <c r="AC25" s="126"/>
    </row>
    <row r="26" spans="1:54" s="6" customFormat="1" ht="6" customHeight="1" x14ac:dyDescent="0.3">
      <c r="C26" s="192"/>
      <c r="D26" s="193"/>
      <c r="E26" s="193"/>
      <c r="F26" s="193"/>
      <c r="G26" s="169"/>
      <c r="H26" s="170"/>
      <c r="I26" s="17"/>
      <c r="J26" s="18"/>
      <c r="K26" s="19"/>
      <c r="L26" s="20"/>
      <c r="M26" s="21"/>
      <c r="N26" s="22"/>
      <c r="O26" s="23"/>
      <c r="P26" s="24"/>
      <c r="Q26" s="25"/>
      <c r="R26" s="26"/>
      <c r="S26" s="10"/>
      <c r="T26" s="7"/>
      <c r="U26" s="7"/>
      <c r="V26" s="7"/>
      <c r="W26" s="7"/>
      <c r="X26" s="7"/>
      <c r="Y26" s="7"/>
      <c r="Z26" s="29"/>
      <c r="AA26" s="57"/>
    </row>
    <row r="27" spans="1:54" s="6" customFormat="1" ht="24" customHeight="1" thickBot="1" x14ac:dyDescent="0.35">
      <c r="A27" s="125"/>
      <c r="B27" s="125"/>
      <c r="C27" s="269" t="s">
        <v>26</v>
      </c>
      <c r="D27" s="270"/>
      <c r="E27" s="190"/>
      <c r="F27" s="191"/>
      <c r="G27" s="168"/>
      <c r="H27" s="168"/>
      <c r="I27" s="163"/>
      <c r="J27" s="163"/>
      <c r="K27" s="162"/>
      <c r="L27" s="162"/>
      <c r="M27" s="162"/>
      <c r="N27" s="162"/>
      <c r="O27" s="162"/>
      <c r="P27" s="162"/>
      <c r="Q27" s="162"/>
      <c r="R27" s="162"/>
      <c r="S27" s="273">
        <v>0</v>
      </c>
      <c r="T27" s="273"/>
      <c r="U27" s="273"/>
      <c r="V27" s="273"/>
      <c r="W27" s="273"/>
      <c r="X27" s="273"/>
      <c r="Y27" s="273"/>
      <c r="Z27" s="274"/>
      <c r="AA27" s="57"/>
      <c r="AB27" s="126"/>
      <c r="AC27" s="126"/>
      <c r="BB27" s="1"/>
    </row>
    <row r="28" spans="1:54" s="6" customFormat="1" ht="6" customHeight="1" x14ac:dyDescent="0.3">
      <c r="C28" s="192"/>
      <c r="D28" s="193"/>
      <c r="E28" s="193"/>
      <c r="F28" s="193"/>
      <c r="G28" s="193"/>
      <c r="H28" s="194"/>
      <c r="I28" s="17"/>
      <c r="J28" s="18"/>
      <c r="K28" s="19"/>
      <c r="L28" s="20"/>
      <c r="M28" s="21"/>
      <c r="N28" s="22"/>
      <c r="O28" s="23"/>
      <c r="P28" s="24"/>
      <c r="Q28" s="25"/>
      <c r="R28" s="26"/>
      <c r="S28" s="10"/>
      <c r="T28" s="7"/>
      <c r="U28" s="7"/>
      <c r="V28" s="7"/>
      <c r="W28" s="7"/>
      <c r="X28" s="7"/>
      <c r="Y28" s="7"/>
      <c r="Z28" s="29"/>
      <c r="AA28" s="57"/>
    </row>
    <row r="29" spans="1:54" s="6" customFormat="1" ht="18.75" x14ac:dyDescent="0.3">
      <c r="C29" s="199" t="s">
        <v>14</v>
      </c>
      <c r="D29" s="200"/>
      <c r="E29" s="200"/>
      <c r="F29" s="200"/>
      <c r="G29" s="200"/>
      <c r="H29" s="201"/>
      <c r="I29" s="30"/>
      <c r="J29" s="31"/>
      <c r="K29" s="32"/>
      <c r="L29" s="33"/>
      <c r="M29" s="34"/>
      <c r="N29" s="35"/>
      <c r="O29" s="36"/>
      <c r="P29" s="24"/>
      <c r="Q29" s="25"/>
      <c r="R29" s="26"/>
      <c r="S29" s="128"/>
      <c r="T29" s="66"/>
      <c r="U29" s="66"/>
      <c r="V29" s="66"/>
      <c r="W29" s="66"/>
      <c r="X29" s="66"/>
      <c r="Y29" s="66"/>
      <c r="Z29" s="67"/>
      <c r="AA29" s="56"/>
    </row>
    <row r="30" spans="1:54" ht="45.75" customHeight="1" thickBot="1" x14ac:dyDescent="0.35">
      <c r="A30" s="125"/>
      <c r="B30" s="125"/>
      <c r="C30" s="102"/>
      <c r="D30" s="103"/>
      <c r="E30" s="222">
        <f>VLOOKUP(AF112,AD112:AF117,2,FALSE)</f>
        <v>7</v>
      </c>
      <c r="F30" s="223"/>
      <c r="G30" s="109"/>
      <c r="H30" s="109"/>
      <c r="I30" s="173"/>
      <c r="J30" s="173"/>
      <c r="K30" s="171"/>
      <c r="L30" s="171"/>
      <c r="M30" s="171"/>
      <c r="N30" s="171"/>
      <c r="O30" s="171"/>
      <c r="P30" s="172"/>
      <c r="Q30" s="172"/>
      <c r="R30" s="172"/>
      <c r="S30" s="271" t="s">
        <v>20</v>
      </c>
      <c r="T30" s="271"/>
      <c r="U30" s="271"/>
      <c r="V30" s="271"/>
      <c r="W30" s="271"/>
      <c r="X30" s="271"/>
      <c r="Y30" s="271"/>
      <c r="Z30" s="272"/>
      <c r="AA30" s="56"/>
      <c r="AB30" s="126"/>
      <c r="AC30" s="126"/>
    </row>
    <row r="31" spans="1:54" s="6" customFormat="1" ht="6" customHeight="1" x14ac:dyDescent="0.3">
      <c r="C31" s="192"/>
      <c r="D31" s="193"/>
      <c r="E31" s="193"/>
      <c r="F31" s="193"/>
      <c r="G31" s="193"/>
      <c r="H31" s="193"/>
      <c r="I31" s="193"/>
      <c r="J31" s="194"/>
      <c r="K31" s="19"/>
      <c r="L31" s="20"/>
      <c r="M31" s="21"/>
      <c r="N31" s="22"/>
      <c r="O31" s="23"/>
      <c r="P31" s="24"/>
      <c r="Q31" s="25"/>
      <c r="R31" s="26"/>
      <c r="S31" s="10"/>
      <c r="T31" s="7"/>
      <c r="U31" s="7"/>
      <c r="V31" s="7"/>
      <c r="W31" s="7"/>
      <c r="X31" s="7"/>
      <c r="Y31" s="7"/>
      <c r="Z31" s="29"/>
      <c r="AA31" s="57"/>
      <c r="AH31" s="124"/>
    </row>
    <row r="32" spans="1:54" s="6" customFormat="1" ht="18.75" x14ac:dyDescent="0.3">
      <c r="C32" s="199" t="s">
        <v>16</v>
      </c>
      <c r="D32" s="200"/>
      <c r="E32" s="200"/>
      <c r="F32" s="200"/>
      <c r="G32" s="200"/>
      <c r="H32" s="200"/>
      <c r="I32" s="200"/>
      <c r="J32" s="201"/>
      <c r="K32" s="32"/>
      <c r="L32" s="33"/>
      <c r="M32" s="34"/>
      <c r="N32" s="35"/>
      <c r="O32" s="36"/>
      <c r="P32" s="24"/>
      <c r="Q32" s="25"/>
      <c r="R32" s="26"/>
      <c r="S32" s="10"/>
      <c r="T32" s="7"/>
      <c r="U32" s="7"/>
      <c r="V32" s="7"/>
      <c r="W32" s="7"/>
      <c r="X32" s="7"/>
      <c r="Y32" s="7"/>
      <c r="Z32" s="29"/>
      <c r="AA32" s="57"/>
    </row>
    <row r="33" spans="1:30" ht="24" customHeight="1" thickBot="1" x14ac:dyDescent="0.35">
      <c r="A33" s="131"/>
      <c r="B33" s="131"/>
      <c r="C33" s="102"/>
      <c r="D33" s="103"/>
      <c r="E33" s="195">
        <f>VLOOKUP(AF120,AD121:AF123,2,FALSE)</f>
        <v>1</v>
      </c>
      <c r="F33" s="196"/>
      <c r="G33" s="107"/>
      <c r="H33" s="107"/>
      <c r="I33" s="108"/>
      <c r="J33" s="108"/>
      <c r="K33" s="176"/>
      <c r="L33" s="176"/>
      <c r="M33" s="174"/>
      <c r="N33" s="174"/>
      <c r="O33" s="174"/>
      <c r="P33" s="175"/>
      <c r="Q33" s="175"/>
      <c r="R33" s="175"/>
      <c r="S33" s="197">
        <v>0</v>
      </c>
      <c r="T33" s="197"/>
      <c r="U33" s="197"/>
      <c r="V33" s="197"/>
      <c r="W33" s="197"/>
      <c r="X33" s="197"/>
      <c r="Y33" s="197"/>
      <c r="Z33" s="198"/>
      <c r="AA33" s="58"/>
      <c r="AB33" s="126"/>
      <c r="AC33" s="126"/>
    </row>
    <row r="34" spans="1:30" s="6" customFormat="1" ht="6" customHeight="1" x14ac:dyDescent="0.3">
      <c r="C34" s="192"/>
      <c r="D34" s="193"/>
      <c r="E34" s="193"/>
      <c r="F34" s="193"/>
      <c r="G34" s="193"/>
      <c r="H34" s="193"/>
      <c r="I34" s="193"/>
      <c r="J34" s="193"/>
      <c r="K34" s="193"/>
      <c r="L34" s="194"/>
      <c r="M34" s="21"/>
      <c r="N34" s="22"/>
      <c r="O34" s="23"/>
      <c r="P34" s="24"/>
      <c r="Q34" s="25"/>
      <c r="R34" s="26"/>
      <c r="S34" s="10"/>
      <c r="T34" s="7"/>
      <c r="U34" s="7"/>
      <c r="V34" s="7"/>
      <c r="W34" s="7"/>
      <c r="X34" s="7"/>
      <c r="Y34" s="7"/>
      <c r="Z34" s="29"/>
      <c r="AA34" s="57"/>
    </row>
    <row r="35" spans="1:30" s="101" customFormat="1" ht="21.75" customHeight="1" x14ac:dyDescent="0.2">
      <c r="C35" s="199" t="s">
        <v>29</v>
      </c>
      <c r="D35" s="200"/>
      <c r="E35" s="200"/>
      <c r="F35" s="200"/>
      <c r="G35" s="200"/>
      <c r="H35" s="200"/>
      <c r="I35" s="200"/>
      <c r="J35" s="200"/>
      <c r="K35" s="200"/>
      <c r="L35" s="201"/>
      <c r="M35" s="99"/>
      <c r="N35" s="177"/>
      <c r="O35" s="100"/>
      <c r="P35" s="24"/>
      <c r="Q35" s="25"/>
      <c r="R35" s="26"/>
      <c r="S35" s="128"/>
      <c r="T35" s="66"/>
      <c r="U35" s="66"/>
      <c r="V35" s="66"/>
      <c r="W35" s="66"/>
      <c r="X35" s="66"/>
      <c r="Y35" s="66"/>
      <c r="Z35" s="67"/>
    </row>
    <row r="36" spans="1:30" ht="24.75" customHeight="1" thickBot="1" x14ac:dyDescent="0.35">
      <c r="C36" s="102"/>
      <c r="D36" s="103"/>
      <c r="E36" s="279">
        <f>VLOOKUP(AF126,AD126:AF128,2,FALSE)</f>
        <v>0</v>
      </c>
      <c r="F36" s="280"/>
      <c r="G36" s="104"/>
      <c r="H36" s="104"/>
      <c r="I36" s="105"/>
      <c r="J36" s="105"/>
      <c r="K36" s="106"/>
      <c r="L36" s="106"/>
      <c r="M36" s="106"/>
      <c r="N36" s="106"/>
      <c r="O36" s="87"/>
      <c r="P36" s="68"/>
      <c r="Q36" s="68"/>
      <c r="R36" s="68"/>
      <c r="S36" s="188">
        <v>50</v>
      </c>
      <c r="T36" s="188"/>
      <c r="U36" s="188"/>
      <c r="V36" s="188"/>
      <c r="W36" s="188"/>
      <c r="X36" s="188"/>
      <c r="Y36" s="188"/>
      <c r="Z36" s="189"/>
      <c r="AA36" s="58"/>
      <c r="AB36" s="126"/>
      <c r="AC36" s="126"/>
    </row>
    <row r="37" spans="1:30" s="6" customFormat="1" ht="6" customHeight="1" x14ac:dyDescent="0.3">
      <c r="C37" s="19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23"/>
      <c r="P37" s="24"/>
      <c r="Q37" s="25"/>
      <c r="R37" s="26"/>
      <c r="S37" s="10"/>
      <c r="T37" s="7"/>
      <c r="U37" s="7"/>
      <c r="V37" s="7"/>
      <c r="W37" s="7"/>
      <c r="X37" s="7"/>
      <c r="Y37" s="7"/>
      <c r="Z37" s="29"/>
      <c r="AA37" s="57"/>
    </row>
    <row r="38" spans="1:30" ht="18.75" x14ac:dyDescent="0.2">
      <c r="C38" s="199" t="s">
        <v>15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1"/>
      <c r="O38" s="40"/>
      <c r="P38" s="179"/>
      <c r="Q38" s="25"/>
      <c r="R38" s="26"/>
      <c r="S38" s="128"/>
      <c r="T38" s="66"/>
      <c r="U38" s="66"/>
      <c r="V38" s="66"/>
      <c r="W38" s="66"/>
      <c r="X38" s="66"/>
      <c r="Y38" s="66"/>
      <c r="Z38" s="67"/>
      <c r="AA38" s="58"/>
    </row>
    <row r="39" spans="1:30" ht="26.25" customHeight="1" thickBot="1" x14ac:dyDescent="0.35">
      <c r="C39" s="41"/>
      <c r="D39" s="42"/>
      <c r="E39" s="305">
        <f>VLOOKUP(AF132,AD132:AF135,2,FALSE)</f>
        <v>0</v>
      </c>
      <c r="F39" s="306"/>
      <c r="G39" s="43"/>
      <c r="H39" s="43"/>
      <c r="I39" s="44"/>
      <c r="J39" s="44"/>
      <c r="K39" s="45"/>
      <c r="L39" s="45"/>
      <c r="M39" s="45"/>
      <c r="N39" s="45"/>
      <c r="O39" s="45"/>
      <c r="P39" s="178"/>
      <c r="Q39" s="69"/>
      <c r="R39" s="69"/>
      <c r="S39" s="291">
        <v>50</v>
      </c>
      <c r="T39" s="291"/>
      <c r="U39" s="291"/>
      <c r="V39" s="291"/>
      <c r="W39" s="291"/>
      <c r="X39" s="291"/>
      <c r="Y39" s="291"/>
      <c r="Z39" s="292"/>
      <c r="AA39" s="58"/>
      <c r="AB39" s="126"/>
      <c r="AC39" s="126"/>
    </row>
    <row r="40" spans="1:30" s="6" customFormat="1" ht="6" customHeight="1" x14ac:dyDescent="0.3">
      <c r="C40" s="301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193"/>
      <c r="P40" s="193"/>
      <c r="Q40" s="25"/>
      <c r="R40" s="26"/>
      <c r="S40" s="10"/>
      <c r="T40" s="7"/>
      <c r="U40" s="7"/>
      <c r="V40" s="7"/>
      <c r="W40" s="7"/>
      <c r="X40" s="7"/>
      <c r="Y40" s="7"/>
      <c r="Z40" s="29"/>
      <c r="AA40" s="57"/>
    </row>
    <row r="41" spans="1:30" ht="18.75" customHeight="1" x14ac:dyDescent="0.2">
      <c r="C41" s="199" t="s">
        <v>17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46"/>
      <c r="R41" s="47"/>
      <c r="S41" s="128"/>
      <c r="T41" s="66"/>
      <c r="U41" s="66"/>
      <c r="V41" s="66"/>
      <c r="W41" s="66"/>
      <c r="X41" s="66"/>
      <c r="Y41" s="66"/>
      <c r="Z41" s="67"/>
      <c r="AA41" s="58"/>
    </row>
    <row r="42" spans="1:30" ht="27" customHeight="1" x14ac:dyDescent="0.2">
      <c r="A42" s="125"/>
      <c r="B42" s="125"/>
      <c r="C42" s="38"/>
      <c r="D42" s="39"/>
      <c r="E42" s="299">
        <f>VLOOKUP(AF138,AD138:AF141,2,FALSE)</f>
        <v>0</v>
      </c>
      <c r="F42" s="300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303" t="s">
        <v>20</v>
      </c>
      <c r="T42" s="303"/>
      <c r="U42" s="303"/>
      <c r="V42" s="303"/>
      <c r="W42" s="303"/>
      <c r="X42" s="303"/>
      <c r="Y42" s="303"/>
      <c r="Z42" s="304"/>
      <c r="AA42" s="58"/>
      <c r="AB42" s="126"/>
      <c r="AC42" s="126"/>
      <c r="AD42" s="101"/>
    </row>
    <row r="43" spans="1:30" ht="3.75" customHeight="1" thickBot="1" x14ac:dyDescent="0.25"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58"/>
    </row>
    <row r="44" spans="1:30" ht="11.25" customHeight="1" x14ac:dyDescent="0.2">
      <c r="AA44" s="58"/>
    </row>
    <row r="45" spans="1:30" ht="14.25" x14ac:dyDescent="0.2">
      <c r="C45" s="183" t="s">
        <v>27</v>
      </c>
      <c r="H45" s="297" t="s">
        <v>4</v>
      </c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AA45" s="58"/>
    </row>
    <row r="46" spans="1:30" ht="8.25" customHeight="1" x14ac:dyDescent="0.2">
      <c r="C46" s="88"/>
      <c r="D46" s="88"/>
      <c r="AA46" s="58"/>
    </row>
    <row r="47" spans="1:30" ht="15" customHeight="1" x14ac:dyDescent="0.2">
      <c r="C47" s="184">
        <v>0</v>
      </c>
      <c r="D47" s="185"/>
      <c r="H47" s="281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3"/>
      <c r="AA47" s="58"/>
    </row>
    <row r="48" spans="1:30" ht="15" customHeight="1" x14ac:dyDescent="0.2">
      <c r="H48" s="284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6"/>
      <c r="AA48" s="58"/>
    </row>
    <row r="49" spans="3:27" ht="7.5" customHeight="1" x14ac:dyDescent="0.2">
      <c r="H49" s="284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6"/>
      <c r="AA49" s="58"/>
    </row>
    <row r="50" spans="3:27" ht="15" customHeight="1" x14ac:dyDescent="0.2">
      <c r="C50" s="185"/>
      <c r="D50" s="185"/>
      <c r="H50" s="284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6"/>
      <c r="AA50" s="58"/>
    </row>
    <row r="51" spans="3:27" ht="15" customHeight="1" x14ac:dyDescent="0.2">
      <c r="C51" s="298" t="s">
        <v>13</v>
      </c>
      <c r="D51" s="298"/>
      <c r="H51" s="284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6"/>
      <c r="AA51" s="58"/>
    </row>
    <row r="52" spans="3:27" ht="5.25" customHeight="1" x14ac:dyDescent="0.2">
      <c r="C52" s="185"/>
      <c r="D52" s="185"/>
      <c r="H52" s="284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6"/>
      <c r="AA52" s="58"/>
    </row>
    <row r="53" spans="3:27" ht="15" customHeight="1" x14ac:dyDescent="0.2">
      <c r="C53" s="307"/>
      <c r="D53" s="308"/>
      <c r="H53" s="284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6"/>
      <c r="AA53" s="58"/>
    </row>
    <row r="54" spans="3:27" ht="15" customHeight="1" x14ac:dyDescent="0.2">
      <c r="C54" s="309"/>
      <c r="D54" s="310"/>
      <c r="H54" s="284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6"/>
      <c r="AA54" s="58"/>
    </row>
    <row r="55" spans="3:27" ht="15" customHeight="1" x14ac:dyDescent="0.2">
      <c r="C55" s="309"/>
      <c r="D55" s="310"/>
      <c r="H55" s="284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6"/>
      <c r="AA55" s="58"/>
    </row>
    <row r="56" spans="3:27" ht="15" customHeight="1" x14ac:dyDescent="0.2">
      <c r="C56" s="309"/>
      <c r="D56" s="310"/>
      <c r="H56" s="284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6"/>
      <c r="AA56" s="58"/>
    </row>
    <row r="57" spans="3:27" ht="15" customHeight="1" x14ac:dyDescent="0.2">
      <c r="C57" s="309"/>
      <c r="D57" s="310"/>
      <c r="H57" s="284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6"/>
      <c r="AA57" s="58"/>
    </row>
    <row r="58" spans="3:27" ht="15" customHeight="1" x14ac:dyDescent="0.2">
      <c r="C58" s="311"/>
      <c r="D58" s="312"/>
      <c r="H58" s="287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9"/>
      <c r="AA58" s="58"/>
    </row>
    <row r="59" spans="3:27" ht="12.75" customHeight="1" x14ac:dyDescent="0.2">
      <c r="C59" s="185"/>
      <c r="D59" s="185"/>
      <c r="AA59" s="58"/>
    </row>
    <row r="60" spans="3:27" ht="14.25" x14ac:dyDescent="0.2">
      <c r="C60" s="290" t="s">
        <v>21</v>
      </c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AA60" s="58"/>
    </row>
    <row r="61" spans="3:27" x14ac:dyDescent="0.2">
      <c r="AA61" s="58"/>
    </row>
    <row r="62" spans="3:27" ht="15.75" x14ac:dyDescent="0.2">
      <c r="C62" s="296" t="s">
        <v>6</v>
      </c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58"/>
    </row>
    <row r="63" spans="3:27" x14ac:dyDescent="0.2">
      <c r="AA63" s="58"/>
    </row>
    <row r="64" spans="3:27" ht="14.25" x14ac:dyDescent="0.2">
      <c r="C64" s="54" t="s">
        <v>8</v>
      </c>
      <c r="D64" s="293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5"/>
      <c r="AA64" s="58"/>
    </row>
    <row r="65" spans="3:27" x14ac:dyDescent="0.2">
      <c r="C65" s="53"/>
      <c r="AA65" s="58"/>
    </row>
    <row r="66" spans="3:27" ht="14.25" x14ac:dyDescent="0.2">
      <c r="C66" s="52" t="s">
        <v>9</v>
      </c>
      <c r="D66" s="260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2"/>
      <c r="AA66" s="58"/>
    </row>
    <row r="67" spans="3:27" ht="12.75" customHeight="1" x14ac:dyDescent="0.2">
      <c r="C67" s="53" t="s">
        <v>5</v>
      </c>
      <c r="D67" s="263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5"/>
      <c r="AA67" s="58"/>
    </row>
    <row r="68" spans="3:27" ht="12.75" customHeight="1" x14ac:dyDescent="0.2">
      <c r="D68" s="263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5"/>
      <c r="AA68" s="58"/>
    </row>
    <row r="69" spans="3:27" ht="12.75" customHeight="1" x14ac:dyDescent="0.2">
      <c r="C69" s="37" t="s">
        <v>10</v>
      </c>
      <c r="D69" s="266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8"/>
      <c r="AA69" s="58"/>
    </row>
    <row r="70" spans="3:27" ht="7.5" customHeight="1" x14ac:dyDescent="0.2"/>
    <row r="71" spans="3:27" hidden="1" x14ac:dyDescent="0.2"/>
    <row r="72" spans="3:27" hidden="1" x14ac:dyDescent="0.2"/>
    <row r="73" spans="3:27" hidden="1" x14ac:dyDescent="0.2"/>
    <row r="74" spans="3:27" hidden="1" x14ac:dyDescent="0.2"/>
    <row r="75" spans="3:27" hidden="1" x14ac:dyDescent="0.2"/>
    <row r="76" spans="3:27" hidden="1" x14ac:dyDescent="0.2"/>
    <row r="77" spans="3:27" hidden="1" x14ac:dyDescent="0.2"/>
    <row r="78" spans="3:27" hidden="1" x14ac:dyDescent="0.2"/>
    <row r="79" spans="3:27" hidden="1" x14ac:dyDescent="0.2"/>
    <row r="80" spans="3:2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9:43" hidden="1" x14ac:dyDescent="0.2"/>
    <row r="98" spans="29:43" hidden="1" x14ac:dyDescent="0.2"/>
    <row r="99" spans="29:43" hidden="1" x14ac:dyDescent="0.2">
      <c r="AE99" s="125">
        <v>0</v>
      </c>
      <c r="AF99" s="136" t="s">
        <v>30</v>
      </c>
    </row>
    <row r="100" spans="29:43" hidden="1" x14ac:dyDescent="0.2">
      <c r="AC100" s="1"/>
      <c r="AD100" s="1"/>
      <c r="AE100" s="135" t="s">
        <v>3</v>
      </c>
      <c r="AF100" s="136" t="s">
        <v>2</v>
      </c>
      <c r="AG100" s="1"/>
      <c r="AH100" s="2"/>
      <c r="AI100" s="2"/>
      <c r="AJ100" s="2"/>
      <c r="AK100" s="2"/>
      <c r="AL100" s="2"/>
      <c r="AM100" s="1"/>
      <c r="AN100" s="1"/>
      <c r="AO100" s="1"/>
      <c r="AP100" s="1"/>
      <c r="AQ100" s="1"/>
    </row>
    <row r="101" spans="29:43" hidden="1" x14ac:dyDescent="0.2">
      <c r="AC101" s="1"/>
      <c r="AD101" s="1"/>
      <c r="AE101" s="2"/>
      <c r="AF101" s="137"/>
      <c r="AG101" s="1"/>
      <c r="AH101" s="2"/>
      <c r="AI101" s="2"/>
      <c r="AJ101" s="2"/>
      <c r="AK101" s="2"/>
      <c r="AL101" s="2"/>
      <c r="AM101" s="1"/>
      <c r="AN101" s="1"/>
      <c r="AO101" s="1"/>
      <c r="AP101" s="1"/>
      <c r="AQ101" s="1"/>
    </row>
    <row r="102" spans="29:43" ht="13.5" hidden="1" thickBot="1" x14ac:dyDescent="0.25">
      <c r="AC102" s="1"/>
      <c r="AD102" s="1"/>
      <c r="AE102" s="2"/>
      <c r="AF102" s="138" t="str">
        <f>'ОпросныйЛистСЕНСОР-СМ'!C24</f>
        <v>Номинальное напряжение оперативного постоянного тока, Uном.</v>
      </c>
      <c r="AG102" s="1"/>
      <c r="AH102" s="2"/>
      <c r="AI102" s="2"/>
      <c r="AJ102" s="2"/>
      <c r="AK102" s="2"/>
      <c r="AL102" s="2"/>
      <c r="AM102" s="1"/>
      <c r="AN102" s="1"/>
      <c r="AO102" s="1"/>
      <c r="AP102" s="1"/>
      <c r="AQ102" s="1"/>
    </row>
    <row r="103" spans="29:43" hidden="1" x14ac:dyDescent="0.2">
      <c r="AC103" s="1"/>
      <c r="AD103" s="139"/>
      <c r="AE103" s="140"/>
      <c r="AF103" s="181">
        <v>1</v>
      </c>
      <c r="AG103" s="1"/>
      <c r="AH103" s="2"/>
      <c r="AI103" s="2"/>
      <c r="AJ103" s="2"/>
      <c r="AK103" s="2"/>
      <c r="AL103" s="2"/>
      <c r="AM103" s="1"/>
      <c r="AN103" s="1"/>
      <c r="AO103" s="1"/>
      <c r="AP103" s="1"/>
      <c r="AQ103" s="1"/>
    </row>
    <row r="104" spans="29:43" hidden="1" x14ac:dyDescent="0.2">
      <c r="AC104" s="1"/>
      <c r="AD104" s="141">
        <v>1</v>
      </c>
      <c r="AE104" s="142">
        <v>230</v>
      </c>
      <c r="AF104" s="143" t="str">
        <f>AE104&amp;"В"</f>
        <v>230В</v>
      </c>
      <c r="AG104" s="1"/>
      <c r="AH104" s="2"/>
      <c r="AI104" s="2"/>
      <c r="AJ104" s="2"/>
      <c r="AK104" s="2"/>
      <c r="AL104" s="2"/>
      <c r="AM104" s="1"/>
      <c r="AN104" s="1"/>
      <c r="AO104" s="1"/>
      <c r="AP104" s="1"/>
      <c r="AQ104" s="1"/>
    </row>
    <row r="105" spans="29:43" hidden="1" x14ac:dyDescent="0.2">
      <c r="AC105" s="1"/>
      <c r="AD105" s="144">
        <v>2</v>
      </c>
      <c r="AE105" s="145">
        <v>115</v>
      </c>
      <c r="AF105" s="146" t="str">
        <f t="shared" ref="AF105:AF108" si="0">AE105&amp;"В"</f>
        <v>115В</v>
      </c>
      <c r="AG105" s="1"/>
      <c r="AH105" s="2"/>
      <c r="AI105" s="2"/>
      <c r="AJ105" s="2"/>
      <c r="AK105" s="2"/>
      <c r="AL105" s="2"/>
      <c r="AM105" s="1"/>
      <c r="AN105" s="1"/>
      <c r="AO105" s="1"/>
      <c r="AP105" s="1"/>
      <c r="AQ105" s="1"/>
    </row>
    <row r="106" spans="29:43" hidden="1" x14ac:dyDescent="0.2">
      <c r="AC106" s="1"/>
      <c r="AD106" s="144">
        <v>3</v>
      </c>
      <c r="AE106" s="145">
        <v>60</v>
      </c>
      <c r="AF106" s="146" t="str">
        <f t="shared" si="0"/>
        <v>60В</v>
      </c>
      <c r="AG106" s="1"/>
      <c r="AH106" s="2"/>
      <c r="AI106" s="2"/>
      <c r="AJ106" s="2"/>
      <c r="AK106" s="2"/>
      <c r="AL106" s="2"/>
      <c r="AM106" s="1"/>
      <c r="AN106" s="1"/>
      <c r="AO106" s="1"/>
      <c r="AP106" s="1"/>
      <c r="AQ106" s="1"/>
    </row>
    <row r="107" spans="29:43" hidden="1" x14ac:dyDescent="0.2">
      <c r="AC107" s="1"/>
      <c r="AD107" s="144">
        <v>4</v>
      </c>
      <c r="AE107" s="145">
        <v>48</v>
      </c>
      <c r="AF107" s="146" t="str">
        <f t="shared" si="0"/>
        <v>48В</v>
      </c>
      <c r="AG107" s="1"/>
      <c r="AH107" s="2"/>
      <c r="AI107" s="2"/>
      <c r="AJ107" s="2"/>
      <c r="AK107" s="2"/>
      <c r="AL107" s="2"/>
      <c r="AM107" s="1"/>
      <c r="AN107" s="1"/>
      <c r="AO107" s="1"/>
      <c r="AP107" s="1"/>
      <c r="AQ107" s="1"/>
    </row>
    <row r="108" spans="29:43" hidden="1" x14ac:dyDescent="0.2">
      <c r="AC108" s="1"/>
      <c r="AD108" s="147">
        <v>5</v>
      </c>
      <c r="AE108" s="145">
        <v>24</v>
      </c>
      <c r="AF108" s="148" t="str">
        <f t="shared" si="0"/>
        <v>24В</v>
      </c>
      <c r="AG108" s="1"/>
      <c r="AH108" s="2"/>
      <c r="AI108" s="2"/>
      <c r="AJ108" s="2"/>
      <c r="AK108" s="2"/>
      <c r="AL108" s="2"/>
      <c r="AM108" s="1"/>
      <c r="AN108" s="1"/>
      <c r="AO108" s="1"/>
      <c r="AP108" s="1"/>
      <c r="AQ108" s="1"/>
    </row>
    <row r="109" spans="29:43" ht="13.5" hidden="1" thickBot="1" x14ac:dyDescent="0.25">
      <c r="AC109" s="1"/>
      <c r="AD109" s="149"/>
      <c r="AE109" s="150"/>
      <c r="AF109" s="151"/>
      <c r="AG109" s="1"/>
      <c r="AH109" s="2"/>
      <c r="AI109" s="2"/>
      <c r="AJ109" s="2"/>
      <c r="AK109" s="2"/>
      <c r="AL109" s="2"/>
      <c r="AM109" s="1"/>
      <c r="AN109" s="1"/>
      <c r="AO109" s="1"/>
      <c r="AP109" s="1"/>
      <c r="AQ109" s="1"/>
    </row>
    <row r="110" spans="29:43" hidden="1" x14ac:dyDescent="0.2">
      <c r="AC110" s="1"/>
      <c r="AD110" s="1"/>
      <c r="AE110" s="2"/>
      <c r="AF110" s="137"/>
      <c r="AG110" s="1"/>
      <c r="AH110" s="2"/>
      <c r="AI110" s="2"/>
      <c r="AJ110" s="2"/>
      <c r="AK110" s="2"/>
      <c r="AL110" s="2"/>
      <c r="AM110" s="1"/>
      <c r="AN110" s="1"/>
      <c r="AO110" s="1"/>
      <c r="AP110" s="1"/>
      <c r="AQ110" s="1"/>
    </row>
    <row r="111" spans="29:43" ht="13.5" hidden="1" thickBot="1" x14ac:dyDescent="0.25">
      <c r="AC111" s="1"/>
      <c r="AD111" s="1"/>
      <c r="AE111" s="2"/>
      <c r="AF111" s="138" t="str">
        <f>'ОпросныйЛистСЕНСОР-СМ'!C29</f>
        <v>Панель HMI</v>
      </c>
      <c r="AG111" s="1"/>
      <c r="AH111" s="2"/>
      <c r="AI111" s="2"/>
      <c r="AJ111" s="2"/>
      <c r="AK111" s="2"/>
      <c r="AL111" s="2"/>
      <c r="AM111" s="1"/>
      <c r="AN111" s="1"/>
      <c r="AO111" s="1"/>
      <c r="AP111" s="1"/>
      <c r="AQ111" s="1"/>
    </row>
    <row r="112" spans="29:43" hidden="1" x14ac:dyDescent="0.2">
      <c r="AC112" s="1"/>
      <c r="AD112" s="152"/>
      <c r="AE112" s="153"/>
      <c r="AF112" s="182">
        <v>1</v>
      </c>
      <c r="AG112" s="1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</row>
    <row r="113" spans="29:43" hidden="1" x14ac:dyDescent="0.2">
      <c r="AC113" s="1"/>
      <c r="AD113" s="144">
        <v>1</v>
      </c>
      <c r="AE113" s="154">
        <v>7</v>
      </c>
      <c r="AF113" s="155" t="str">
        <f>AE113&amp;" дюймов"</f>
        <v>7 дюймов</v>
      </c>
      <c r="AG113" s="1"/>
      <c r="AH113" s="90"/>
      <c r="AI113" s="90"/>
      <c r="AJ113" s="90"/>
      <c r="AK113" s="90"/>
      <c r="AL113" s="90"/>
      <c r="AM113" s="92"/>
      <c r="AN113" s="92"/>
      <c r="AO113" s="92"/>
      <c r="AP113" s="92"/>
      <c r="AQ113" s="92"/>
    </row>
    <row r="114" spans="29:43" hidden="1" x14ac:dyDescent="0.2">
      <c r="AC114" s="1"/>
      <c r="AD114" s="144">
        <v>2</v>
      </c>
      <c r="AE114" s="154">
        <v>10</v>
      </c>
      <c r="AF114" s="155" t="str">
        <f t="shared" ref="AF114:AF116" si="1">AE114&amp;" дюймов"</f>
        <v>10 дюймов</v>
      </c>
      <c r="AG114" s="1"/>
      <c r="AH114" s="90"/>
      <c r="AI114" s="90"/>
      <c r="AJ114" s="90"/>
      <c r="AK114" s="90"/>
      <c r="AL114" s="90"/>
      <c r="AM114" s="92"/>
      <c r="AN114" s="92"/>
      <c r="AO114" s="92"/>
      <c r="AP114" s="92"/>
      <c r="AQ114" s="92"/>
    </row>
    <row r="115" spans="29:43" hidden="1" x14ac:dyDescent="0.2">
      <c r="AC115" s="1"/>
      <c r="AD115" s="144">
        <v>3</v>
      </c>
      <c r="AE115" s="154">
        <v>12</v>
      </c>
      <c r="AF115" s="155" t="str">
        <f t="shared" si="1"/>
        <v>12 дюймов</v>
      </c>
      <c r="AG115" s="1"/>
      <c r="AH115" s="90"/>
      <c r="AI115" s="90"/>
      <c r="AJ115" s="90"/>
      <c r="AK115" s="90"/>
      <c r="AL115" s="90"/>
      <c r="AM115" s="92"/>
      <c r="AN115" s="92"/>
      <c r="AO115" s="92"/>
      <c r="AP115" s="92"/>
      <c r="AQ115" s="92"/>
    </row>
    <row r="116" spans="29:43" hidden="1" x14ac:dyDescent="0.2">
      <c r="AC116" s="1"/>
      <c r="AD116" s="144">
        <v>4</v>
      </c>
      <c r="AE116" s="154">
        <v>15</v>
      </c>
      <c r="AF116" s="155" t="str">
        <f t="shared" si="1"/>
        <v>15 дюймов</v>
      </c>
      <c r="AG116" s="1"/>
      <c r="AH116" s="90"/>
      <c r="AI116" s="90"/>
      <c r="AJ116" s="90"/>
      <c r="AK116" s="90"/>
      <c r="AL116" s="90"/>
      <c r="AM116" s="92"/>
      <c r="AN116" s="92"/>
      <c r="AO116" s="92"/>
      <c r="AP116" s="92"/>
      <c r="AQ116" s="92"/>
    </row>
    <row r="117" spans="29:43" ht="13.5" hidden="1" thickBot="1" x14ac:dyDescent="0.25">
      <c r="AC117" s="1"/>
      <c r="AD117" s="156"/>
      <c r="AE117" s="157"/>
      <c r="AF117" s="158"/>
      <c r="AG117" s="1"/>
      <c r="AH117" s="89"/>
      <c r="AI117" s="89"/>
      <c r="AJ117" s="89"/>
      <c r="AK117" s="89"/>
      <c r="AL117" s="89"/>
      <c r="AM117" s="93"/>
      <c r="AN117" s="93"/>
      <c r="AO117" s="93"/>
      <c r="AP117" s="93"/>
      <c r="AQ117" s="93"/>
    </row>
    <row r="118" spans="29:43" hidden="1" x14ac:dyDescent="0.2">
      <c r="AC118" s="1"/>
      <c r="AD118" s="1"/>
      <c r="AE118" s="2"/>
      <c r="AF118" s="137"/>
      <c r="AG118" s="1"/>
      <c r="AH118" s="2"/>
      <c r="AI118" s="2"/>
      <c r="AJ118" s="2"/>
      <c r="AK118" s="2"/>
      <c r="AL118" s="2"/>
      <c r="AM118" s="1"/>
      <c r="AN118" s="1"/>
      <c r="AO118" s="1"/>
      <c r="AP118" s="1"/>
      <c r="AQ118" s="1"/>
    </row>
    <row r="119" spans="29:43" ht="13.5" hidden="1" thickBot="1" x14ac:dyDescent="0.25">
      <c r="AC119" s="1"/>
      <c r="AD119" s="1"/>
      <c r="AE119" s="2"/>
      <c r="AF119" s="138" t="str">
        <f>'ОпросныйЛистСЕНСОР-СМ'!$C$32</f>
        <v>Контроль положения коммутационных аппаратов (если "да", указать кол-во ДС)</v>
      </c>
      <c r="AG119" s="1"/>
      <c r="AH119" s="2"/>
      <c r="AI119" s="2"/>
      <c r="AJ119" s="2"/>
      <c r="AK119" s="2"/>
      <c r="AL119" s="2"/>
      <c r="AM119" s="1"/>
      <c r="AN119" s="1"/>
      <c r="AO119" s="1"/>
      <c r="AP119" s="1"/>
      <c r="AQ119" s="1"/>
    </row>
    <row r="120" spans="29:43" hidden="1" x14ac:dyDescent="0.2">
      <c r="AC120" s="1"/>
      <c r="AD120" s="152"/>
      <c r="AE120" s="153"/>
      <c r="AF120" s="182">
        <v>1</v>
      </c>
      <c r="AG120" s="1"/>
      <c r="AH120" s="2"/>
      <c r="AI120" s="2"/>
      <c r="AJ120" s="2"/>
      <c r="AK120" s="2"/>
      <c r="AL120" s="2"/>
      <c r="AM120" s="1"/>
      <c r="AN120" s="1"/>
      <c r="AO120" s="1"/>
      <c r="AP120" s="1"/>
      <c r="AQ120" s="1"/>
    </row>
    <row r="121" spans="29:43" hidden="1" x14ac:dyDescent="0.2">
      <c r="AC121" s="1"/>
      <c r="AD121" s="144">
        <v>1</v>
      </c>
      <c r="AE121" s="154">
        <v>1</v>
      </c>
      <c r="AF121" s="155" t="s">
        <v>0</v>
      </c>
      <c r="AG121" s="1"/>
      <c r="AH121" s="2"/>
      <c r="AI121" s="2"/>
      <c r="AJ121" s="2"/>
      <c r="AK121" s="2"/>
      <c r="AL121" s="2"/>
      <c r="AM121" s="1"/>
      <c r="AN121" s="1"/>
      <c r="AO121" s="1"/>
      <c r="AP121" s="1"/>
      <c r="AQ121" s="1"/>
    </row>
    <row r="122" spans="29:43" hidden="1" x14ac:dyDescent="0.2">
      <c r="AC122" s="1"/>
      <c r="AD122" s="147">
        <v>2</v>
      </c>
      <c r="AE122" s="159">
        <v>0</v>
      </c>
      <c r="AF122" s="160" t="s">
        <v>1</v>
      </c>
      <c r="AG122" s="1"/>
      <c r="AH122" s="2"/>
      <c r="AI122" s="2"/>
      <c r="AJ122" s="2"/>
      <c r="AK122" s="2"/>
      <c r="AL122" s="2"/>
      <c r="AM122" s="1"/>
      <c r="AN122" s="1"/>
      <c r="AO122" s="1"/>
      <c r="AP122" s="1"/>
      <c r="AQ122" s="1"/>
    </row>
    <row r="123" spans="29:43" ht="13.5" hidden="1" thickBot="1" x14ac:dyDescent="0.25">
      <c r="AC123" s="1"/>
      <c r="AD123" s="156"/>
      <c r="AE123" s="157"/>
      <c r="AF123" s="158"/>
      <c r="AG123" s="1"/>
      <c r="AH123" s="2"/>
      <c r="AI123" s="2"/>
      <c r="AJ123" s="2"/>
      <c r="AK123" s="2"/>
      <c r="AL123" s="2"/>
      <c r="AM123" s="1"/>
      <c r="AN123" s="1"/>
      <c r="AO123" s="1"/>
      <c r="AP123" s="1"/>
      <c r="AQ123" s="1"/>
    </row>
    <row r="124" spans="29:43" hidden="1" x14ac:dyDescent="0.2">
      <c r="AC124" s="1"/>
      <c r="AD124" s="1"/>
      <c r="AE124" s="2"/>
      <c r="AF124" s="137"/>
      <c r="AG124" s="1"/>
      <c r="AH124" s="2"/>
      <c r="AI124" s="2"/>
      <c r="AJ124" s="2"/>
      <c r="AK124" s="2"/>
      <c r="AL124" s="2"/>
      <c r="AM124" s="1"/>
      <c r="AN124" s="1"/>
      <c r="AO124" s="1"/>
      <c r="AP124" s="1"/>
      <c r="AQ124" s="1"/>
    </row>
    <row r="125" spans="29:43" ht="13.5" hidden="1" thickBot="1" x14ac:dyDescent="0.25">
      <c r="AC125" s="1"/>
      <c r="AD125" s="1"/>
      <c r="AE125" s="2"/>
      <c r="AF125" s="138" t="str">
        <f>'ОпросныйЛистСЕНСОР-СМ'!C35</f>
        <v>Контроль тока заряда/разряда АКБ (шунт 60мВ) (если «да», указать ном. ток шунта АКБ, А)</v>
      </c>
      <c r="AG125" s="1"/>
      <c r="AH125" s="2"/>
      <c r="AI125" s="2"/>
      <c r="AJ125" s="2"/>
      <c r="AK125" s="2"/>
      <c r="AL125" s="2"/>
      <c r="AM125" s="1"/>
      <c r="AN125" s="1"/>
      <c r="AO125" s="1"/>
      <c r="AP125" s="1"/>
      <c r="AQ125" s="1"/>
    </row>
    <row r="126" spans="29:43" hidden="1" x14ac:dyDescent="0.2">
      <c r="AC126" s="1"/>
      <c r="AD126" s="152"/>
      <c r="AE126" s="153"/>
      <c r="AF126" s="182">
        <v>2</v>
      </c>
      <c r="AG126" s="1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</row>
    <row r="127" spans="29:43" hidden="1" x14ac:dyDescent="0.2">
      <c r="AC127" s="1"/>
      <c r="AD127" s="144">
        <v>1</v>
      </c>
      <c r="AE127" s="154">
        <v>1</v>
      </c>
      <c r="AF127" s="155" t="s">
        <v>0</v>
      </c>
      <c r="AG127" s="1"/>
      <c r="AH127" s="90"/>
      <c r="AI127" s="91"/>
      <c r="AJ127" s="91"/>
      <c r="AK127" s="91"/>
      <c r="AL127" s="91"/>
      <c r="AM127" s="92"/>
      <c r="AN127" s="92"/>
      <c r="AO127" s="92"/>
      <c r="AP127" s="92"/>
      <c r="AQ127" s="92"/>
    </row>
    <row r="128" spans="29:43" hidden="1" x14ac:dyDescent="0.2">
      <c r="AC128" s="1"/>
      <c r="AD128" s="147">
        <v>2</v>
      </c>
      <c r="AE128" s="159">
        <v>0</v>
      </c>
      <c r="AF128" s="160" t="s">
        <v>1</v>
      </c>
      <c r="AG128" s="1"/>
      <c r="AH128" s="90"/>
      <c r="AI128" s="91"/>
      <c r="AJ128" s="91"/>
      <c r="AK128" s="91"/>
      <c r="AL128" s="91"/>
      <c r="AM128" s="92"/>
      <c r="AN128" s="92"/>
      <c r="AO128" s="92"/>
      <c r="AP128" s="92"/>
      <c r="AQ128" s="92"/>
    </row>
    <row r="129" spans="29:43" ht="13.5" hidden="1" thickBot="1" x14ac:dyDescent="0.25">
      <c r="AC129" s="1"/>
      <c r="AD129" s="156"/>
      <c r="AE129" s="157"/>
      <c r="AF129" s="158"/>
      <c r="AG129" s="1"/>
      <c r="AH129" s="89"/>
      <c r="AI129" s="89"/>
      <c r="AJ129" s="89"/>
      <c r="AK129" s="89"/>
      <c r="AL129" s="89"/>
      <c r="AM129" s="93"/>
      <c r="AN129" s="93"/>
      <c r="AO129" s="93"/>
      <c r="AP129" s="93"/>
      <c r="AQ129" s="93"/>
    </row>
    <row r="130" spans="29:43" hidden="1" x14ac:dyDescent="0.2">
      <c r="AC130" s="1"/>
      <c r="AD130" s="1"/>
      <c r="AE130" s="2"/>
      <c r="AF130" s="137"/>
      <c r="AG130" s="1"/>
      <c r="AH130" s="2"/>
      <c r="AI130" s="2"/>
      <c r="AJ130" s="2"/>
      <c r="AK130" s="2"/>
      <c r="AL130" s="2"/>
      <c r="AM130" s="1"/>
      <c r="AN130" s="1"/>
      <c r="AO130" s="1"/>
      <c r="AP130" s="1"/>
      <c r="AQ130" s="1"/>
    </row>
    <row r="131" spans="29:43" ht="13.5" hidden="1" thickBot="1" x14ac:dyDescent="0.25">
      <c r="AC131" s="1"/>
      <c r="AD131" s="1"/>
      <c r="AE131" s="2"/>
      <c r="AF131" s="138" t="str">
        <f>'ОпросныйЛистСЕНСОР-СМ'!$C$38</f>
        <v>Контроль суммарного тока нагрузки (шунт 60мВ) (если «да», указать ном. ток шунта, А)</v>
      </c>
      <c r="AG131" s="1"/>
      <c r="AH131" s="2"/>
      <c r="AI131" s="2"/>
      <c r="AJ131" s="2"/>
      <c r="AK131" s="2"/>
      <c r="AL131" s="2"/>
      <c r="AM131" s="1"/>
      <c r="AN131" s="1"/>
      <c r="AO131" s="1"/>
      <c r="AP131" s="1"/>
      <c r="AQ131" s="1"/>
    </row>
    <row r="132" spans="29:43" hidden="1" x14ac:dyDescent="0.2">
      <c r="AC132" s="1"/>
      <c r="AD132" s="152"/>
      <c r="AE132" s="153"/>
      <c r="AF132" s="182">
        <v>2</v>
      </c>
      <c r="AG132" s="1"/>
      <c r="AH132" s="2"/>
      <c r="AI132" s="2"/>
      <c r="AJ132" s="2"/>
      <c r="AK132" s="2"/>
      <c r="AL132" s="2"/>
      <c r="AM132" s="1"/>
      <c r="AN132" s="1"/>
      <c r="AO132" s="1"/>
      <c r="AP132" s="1"/>
      <c r="AQ132" s="1"/>
    </row>
    <row r="133" spans="29:43" hidden="1" x14ac:dyDescent="0.2">
      <c r="AC133" s="1"/>
      <c r="AD133" s="144">
        <v>1</v>
      </c>
      <c r="AE133" s="154">
        <v>1</v>
      </c>
      <c r="AF133" s="155" t="s">
        <v>0</v>
      </c>
      <c r="AG133" s="1"/>
      <c r="AH133" s="2"/>
      <c r="AI133" s="2"/>
      <c r="AJ133" s="2"/>
      <c r="AK133" s="2"/>
      <c r="AL133" s="2"/>
      <c r="AM133" s="1"/>
      <c r="AN133" s="1"/>
      <c r="AO133" s="1"/>
      <c r="AP133" s="1"/>
      <c r="AQ133" s="1"/>
    </row>
    <row r="134" spans="29:43" hidden="1" x14ac:dyDescent="0.2">
      <c r="AC134" s="1"/>
      <c r="AD134" s="147">
        <v>2</v>
      </c>
      <c r="AE134" s="159">
        <v>0</v>
      </c>
      <c r="AF134" s="160" t="s">
        <v>1</v>
      </c>
      <c r="AG134" s="1"/>
      <c r="AH134" s="2"/>
      <c r="AI134" s="2"/>
      <c r="AJ134" s="2"/>
      <c r="AK134" s="2"/>
      <c r="AL134" s="2"/>
      <c r="AM134" s="1"/>
      <c r="AN134" s="1"/>
      <c r="AO134" s="1"/>
      <c r="AP134" s="1"/>
      <c r="AQ134" s="1"/>
    </row>
    <row r="135" spans="29:43" ht="13.5" hidden="1" thickBot="1" x14ac:dyDescent="0.25">
      <c r="AC135" s="1"/>
      <c r="AD135" s="156"/>
      <c r="AE135" s="157"/>
      <c r="AF135" s="158"/>
      <c r="AG135" s="1"/>
      <c r="AH135" s="2"/>
      <c r="AI135" s="2"/>
      <c r="AJ135" s="2"/>
      <c r="AK135" s="2"/>
      <c r="AL135" s="2"/>
      <c r="AM135" s="1"/>
      <c r="AN135" s="1"/>
      <c r="AO135" s="1"/>
      <c r="AP135" s="1"/>
      <c r="AQ135" s="1"/>
    </row>
    <row r="136" spans="29:43" hidden="1" x14ac:dyDescent="0.2">
      <c r="AC136" s="1"/>
      <c r="AD136" s="1"/>
      <c r="AE136" s="2"/>
      <c r="AF136" s="137"/>
      <c r="AG136" s="1"/>
      <c r="AH136" s="2"/>
      <c r="AI136" s="2"/>
      <c r="AJ136" s="2"/>
      <c r="AK136" s="2"/>
      <c r="AL136" s="2"/>
      <c r="AM136" s="1"/>
      <c r="AN136" s="1"/>
      <c r="AO136" s="1"/>
      <c r="AP136" s="1"/>
      <c r="AQ136" s="1"/>
    </row>
    <row r="137" spans="29:43" ht="13.5" hidden="1" thickBot="1" x14ac:dyDescent="0.25">
      <c r="AC137" s="1"/>
      <c r="AD137" s="1"/>
      <c r="AE137" s="2"/>
      <c r="AF137" s="138" t="str">
        <f>'ОпросныйЛистСЕНСОР-СМ'!C41</f>
        <v xml:space="preserve">Контроль температуры АКБ </v>
      </c>
      <c r="AG137" s="1"/>
      <c r="AH137" s="2"/>
      <c r="AI137" s="2"/>
      <c r="AJ137" s="2"/>
      <c r="AK137" s="2"/>
      <c r="AL137" s="2"/>
      <c r="AM137" s="1"/>
      <c r="AN137" s="1"/>
      <c r="AO137" s="1"/>
      <c r="AP137" s="1"/>
      <c r="AQ137" s="1"/>
    </row>
    <row r="138" spans="29:43" hidden="1" x14ac:dyDescent="0.2">
      <c r="AC138" s="1"/>
      <c r="AD138" s="152"/>
      <c r="AE138" s="153"/>
      <c r="AF138" s="182">
        <v>2</v>
      </c>
      <c r="AG138" s="1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</row>
    <row r="139" spans="29:43" hidden="1" x14ac:dyDescent="0.2">
      <c r="AC139" s="1"/>
      <c r="AD139" s="144">
        <v>1</v>
      </c>
      <c r="AE139" s="154">
        <v>1</v>
      </c>
      <c r="AF139" s="155" t="s">
        <v>0</v>
      </c>
      <c r="AG139" s="1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</row>
    <row r="140" spans="29:43" hidden="1" x14ac:dyDescent="0.2">
      <c r="AC140" s="1"/>
      <c r="AD140" s="147">
        <v>2</v>
      </c>
      <c r="AE140" s="159">
        <v>0</v>
      </c>
      <c r="AF140" s="160" t="s">
        <v>1</v>
      </c>
      <c r="AG140" s="1"/>
      <c r="AH140" s="116"/>
      <c r="AI140" s="116"/>
      <c r="AJ140" s="116"/>
      <c r="AK140" s="116"/>
      <c r="AL140" s="116"/>
      <c r="AM140" s="92"/>
      <c r="AN140" s="92"/>
      <c r="AO140" s="92"/>
      <c r="AP140" s="92"/>
      <c r="AQ140" s="92"/>
    </row>
    <row r="141" spans="29:43" ht="13.5" hidden="1" thickBot="1" x14ac:dyDescent="0.25">
      <c r="AC141" s="1"/>
      <c r="AD141" s="156"/>
      <c r="AE141" s="157"/>
      <c r="AF141" s="158"/>
      <c r="AG141" s="1"/>
      <c r="AH141" s="116"/>
      <c r="AI141" s="116"/>
      <c r="AJ141" s="116"/>
      <c r="AK141" s="116"/>
      <c r="AL141" s="116"/>
      <c r="AM141" s="92"/>
      <c r="AN141" s="92"/>
      <c r="AO141" s="92"/>
      <c r="AP141" s="92"/>
      <c r="AQ141" s="92"/>
    </row>
  </sheetData>
  <sheetProtection password="DECA" sheet="1" objects="1" scenarios="1" selectLockedCells="1"/>
  <mergeCells count="65">
    <mergeCell ref="S39:Z39"/>
    <mergeCell ref="D64:Y64"/>
    <mergeCell ref="C62:Z62"/>
    <mergeCell ref="H45:Y45"/>
    <mergeCell ref="C51:D51"/>
    <mergeCell ref="E42:F42"/>
    <mergeCell ref="C40:P40"/>
    <mergeCell ref="S42:Z42"/>
    <mergeCell ref="C41:P41"/>
    <mergeCell ref="E39:F39"/>
    <mergeCell ref="C53:D58"/>
    <mergeCell ref="D66:Y69"/>
    <mergeCell ref="C27:D27"/>
    <mergeCell ref="K22:L22"/>
    <mergeCell ref="C26:F26"/>
    <mergeCell ref="S30:Z30"/>
    <mergeCell ref="S27:Z27"/>
    <mergeCell ref="E25:F25"/>
    <mergeCell ref="S25:Z25"/>
    <mergeCell ref="C28:H28"/>
    <mergeCell ref="C37:N37"/>
    <mergeCell ref="C38:N38"/>
    <mergeCell ref="C35:L35"/>
    <mergeCell ref="E36:F36"/>
    <mergeCell ref="C29:H29"/>
    <mergeCell ref="H47:Y58"/>
    <mergeCell ref="C60:Y60"/>
    <mergeCell ref="M13:Z14"/>
    <mergeCell ref="O15:Z16"/>
    <mergeCell ref="Q22:R22"/>
    <mergeCell ref="E23:F23"/>
    <mergeCell ref="M22:N22"/>
    <mergeCell ref="E22:F22"/>
    <mergeCell ref="E2:R2"/>
    <mergeCell ref="C3:Z3"/>
    <mergeCell ref="I23:J23"/>
    <mergeCell ref="K23:L23"/>
    <mergeCell ref="M23:N23"/>
    <mergeCell ref="O23:P23"/>
    <mergeCell ref="G22:H22"/>
    <mergeCell ref="C13:D13"/>
    <mergeCell ref="C14:D14"/>
    <mergeCell ref="C15:D15"/>
    <mergeCell ref="C16:D16"/>
    <mergeCell ref="C23:D23"/>
    <mergeCell ref="S23:Z23"/>
    <mergeCell ref="G23:H23"/>
    <mergeCell ref="I22:J22"/>
    <mergeCell ref="G7:Z8"/>
    <mergeCell ref="D5:Z5"/>
    <mergeCell ref="S36:Z36"/>
    <mergeCell ref="E27:F27"/>
    <mergeCell ref="C34:L34"/>
    <mergeCell ref="E33:F33"/>
    <mergeCell ref="C31:J31"/>
    <mergeCell ref="S33:Z33"/>
    <mergeCell ref="C32:J32"/>
    <mergeCell ref="K11:Z12"/>
    <mergeCell ref="C24:D24"/>
    <mergeCell ref="I9:Z10"/>
    <mergeCell ref="Q17:Z18"/>
    <mergeCell ref="S19:Z20"/>
    <mergeCell ref="Q23:R23"/>
    <mergeCell ref="E30:F30"/>
    <mergeCell ref="O22:P22"/>
  </mergeCells>
  <phoneticPr fontId="7" type="noConversion"/>
  <conditionalFormatting sqref="S27:Z27">
    <cfRule type="cellIs" dxfId="5" priority="5" operator="lessThan">
      <formula>0</formula>
    </cfRule>
    <cfRule type="cellIs" dxfId="4" priority="6" operator="greaterThan">
      <formula>128</formula>
    </cfRule>
  </conditionalFormatting>
  <conditionalFormatting sqref="G9:Z10">
    <cfRule type="containsText" dxfId="3" priority="4" operator="containsText" text="недопустим">
      <formula>NOT(ISERROR(SEARCH("недопустим",G9)))</formula>
    </cfRule>
  </conditionalFormatting>
  <conditionalFormatting sqref="S33:Z33">
    <cfRule type="expression" dxfId="2" priority="3">
      <formula>$E$33=0</formula>
    </cfRule>
  </conditionalFormatting>
  <conditionalFormatting sqref="S36:Z36">
    <cfRule type="expression" dxfId="1" priority="2">
      <formula>$E$36=0</formula>
    </cfRule>
  </conditionalFormatting>
  <conditionalFormatting sqref="S39:Z39">
    <cfRule type="expression" dxfId="0" priority="1">
      <formula>$E$39=0</formula>
    </cfRule>
  </conditionalFormatting>
  <pageMargins left="0" right="0" top="0" bottom="0" header="0" footer="0"/>
  <pageSetup paperSize="9" scale="6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ist Box 1">
              <controlPr defaultSize="0" autoLine="0" autoPict="0">
                <anchor moveWithCells="1">
                  <from>
                    <xdr:col>2</xdr:col>
                    <xdr:colOff>19050</xdr:colOff>
                    <xdr:row>23</xdr:row>
                    <xdr:rowOff>200025</xdr:rowOff>
                  </from>
                  <to>
                    <xdr:col>3</xdr:col>
                    <xdr:colOff>962025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List Box 3">
              <controlPr defaultSize="0" autoLine="0" autoPict="0">
                <anchor moveWithCells="1">
                  <from>
                    <xdr:col>2</xdr:col>
                    <xdr:colOff>28575</xdr:colOff>
                    <xdr:row>28</xdr:row>
                    <xdr:rowOff>219075</xdr:rowOff>
                  </from>
                  <to>
                    <xdr:col>3</xdr:col>
                    <xdr:colOff>962025</xdr:colOff>
                    <xdr:row>29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List Box 4">
              <controlPr defaultSize="0" autoLine="0" autoPict="0">
                <anchor moveWithCells="1">
                  <from>
                    <xdr:col>2</xdr:col>
                    <xdr:colOff>38100</xdr:colOff>
                    <xdr:row>31</xdr:row>
                    <xdr:rowOff>219075</xdr:rowOff>
                  </from>
                  <to>
                    <xdr:col>3</xdr:col>
                    <xdr:colOff>962025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7" name="List Box 13">
              <controlPr defaultSize="0" autoLine="0" autoPict="0">
                <anchor moveWithCells="1">
                  <from>
                    <xdr:col>2</xdr:col>
                    <xdr:colOff>28575</xdr:colOff>
                    <xdr:row>34</xdr:row>
                    <xdr:rowOff>257175</xdr:rowOff>
                  </from>
                  <to>
                    <xdr:col>3</xdr:col>
                    <xdr:colOff>952500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8" name="List Box 15">
              <controlPr defaultSize="0" autoLine="0" autoPict="0">
                <anchor moveWithCells="1">
                  <from>
                    <xdr:col>2</xdr:col>
                    <xdr:colOff>28575</xdr:colOff>
                    <xdr:row>37</xdr:row>
                    <xdr:rowOff>228600</xdr:rowOff>
                  </from>
                  <to>
                    <xdr:col>3</xdr:col>
                    <xdr:colOff>952500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9" name="List Box 18">
              <controlPr defaultSize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952500</xdr:colOff>
                    <xdr:row>41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ОпросныйЛистСЕНСОР-СМ</vt:lpstr>
      <vt:lpstr>Name_Class</vt:lpstr>
      <vt:lpstr>Name_Customer</vt:lpstr>
      <vt:lpstr>Name_Object</vt:lpstr>
      <vt:lpstr>Name_Persona</vt:lpstr>
      <vt:lpstr>'ОпросныйЛистСЕНСОР-СМ'!Область_печати</vt:lpstr>
    </vt:vector>
  </TitlesOfParts>
  <Company>ALSTOM T&amp;D P&amp;C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Wright</dc:creator>
  <cp:lastModifiedBy>Acer</cp:lastModifiedBy>
  <cp:lastPrinted>2017-01-18T02:59:32Z</cp:lastPrinted>
  <dcterms:created xsi:type="dcterms:W3CDTF">2001-03-13T08:35:30Z</dcterms:created>
  <dcterms:modified xsi:type="dcterms:W3CDTF">2017-01-18T03:08:11Z</dcterms:modified>
</cp:coreProperties>
</file>